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hneguyen\Desktop\02. My document\04. LSS-Materials\00.2 7 QC tools\"/>
    </mc:Choice>
  </mc:AlternateContent>
  <xr:revisionPtr revIDLastSave="0" documentId="13_ncr:1_{EE81364D-CF59-4DB0-BA3E-D8169A002927}" xr6:coauthVersionLast="47" xr6:coauthVersionMax="47" xr10:uidLastSave="{00000000-0000-0000-0000-000000000000}"/>
  <bookViews>
    <workbookView xWindow="-108" yWindow="-108" windowWidth="19416" windowHeight="10416" firstSheet="1" activeTab="1" xr2:uid="{00000000-000D-0000-FFFF-FFFF00000000}"/>
  </bookViews>
  <sheets>
    <sheet name="Set-Up Form Example" sheetId="6" state="hidden" r:id="rId1"/>
    <sheet name="Instructions" sheetId="18" r:id="rId2"/>
    <sheet name="Spaghetti-Before" sheetId="10" r:id="rId3"/>
    <sheet name="Spaghetti-After" sheetId="19" r:id="rId4"/>
    <sheet name="Summary Results" sheetId="16" r:id="rId5"/>
  </sheets>
  <externalReferences>
    <externalReference r:id="rId6"/>
  </externalReferences>
  <definedNames>
    <definedName name="bins">OFFSET([1]Calculations!$G$14,0,0,COUNT([1]Calculations!$G$14:$G$29))</definedName>
    <definedName name="counts">OFFSET([1]Calculations!$H$14,0,0,COUNT([1]Calculations!$H$14:$H$29))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" i="19" l="1"/>
  <c r="Z1" i="19"/>
  <c r="D1" i="19"/>
  <c r="R23" i="19" l="1"/>
  <c r="Q23" i="19"/>
  <c r="P23" i="19"/>
  <c r="O23" i="19"/>
  <c r="R22" i="19"/>
  <c r="Q22" i="19"/>
  <c r="P22" i="19"/>
  <c r="O22" i="19"/>
  <c r="R21" i="19"/>
  <c r="S21" i="19" s="1"/>
  <c r="Q21" i="19"/>
  <c r="P21" i="19"/>
  <c r="O21" i="19"/>
  <c r="R20" i="19"/>
  <c r="Q20" i="19"/>
  <c r="P20" i="19"/>
  <c r="O20" i="19"/>
  <c r="R19" i="19"/>
  <c r="S19" i="19" s="1"/>
  <c r="Q19" i="19"/>
  <c r="P19" i="19"/>
  <c r="O19" i="19"/>
  <c r="R18" i="19"/>
  <c r="Q18" i="19"/>
  <c r="P18" i="19"/>
  <c r="O18" i="19"/>
  <c r="R17" i="19"/>
  <c r="S17" i="19" s="1"/>
  <c r="Q17" i="19"/>
  <c r="P17" i="19"/>
  <c r="O17" i="19"/>
  <c r="R16" i="19"/>
  <c r="Q16" i="19"/>
  <c r="P16" i="19"/>
  <c r="O16" i="19"/>
  <c r="R15" i="19"/>
  <c r="S15" i="19" s="1"/>
  <c r="Q15" i="19"/>
  <c r="P15" i="19"/>
  <c r="O15" i="19"/>
  <c r="R14" i="19"/>
  <c r="Q14" i="19"/>
  <c r="P14" i="19"/>
  <c r="O14" i="19"/>
  <c r="R13" i="19"/>
  <c r="S13" i="19" s="1"/>
  <c r="Q13" i="19"/>
  <c r="P13" i="19"/>
  <c r="O13" i="19"/>
  <c r="R12" i="19"/>
  <c r="Q12" i="19"/>
  <c r="P12" i="19"/>
  <c r="O12" i="19"/>
  <c r="R11" i="19"/>
  <c r="S11" i="19" s="1"/>
  <c r="Q11" i="19"/>
  <c r="P11" i="19"/>
  <c r="O11" i="19"/>
  <c r="R10" i="19"/>
  <c r="Q10" i="19"/>
  <c r="P10" i="19"/>
  <c r="O10" i="19"/>
  <c r="R9" i="19"/>
  <c r="S9" i="19" s="1"/>
  <c r="Q9" i="19"/>
  <c r="P9" i="19"/>
  <c r="O9" i="19"/>
  <c r="R8" i="19"/>
  <c r="S8" i="19" s="1"/>
  <c r="Q8" i="19"/>
  <c r="P8" i="19"/>
  <c r="O8" i="19"/>
  <c r="R7" i="19"/>
  <c r="S7" i="19" s="1"/>
  <c r="Q7" i="19"/>
  <c r="P7" i="19"/>
  <c r="O7" i="19"/>
  <c r="R6" i="19"/>
  <c r="S6" i="19" s="1"/>
  <c r="Q6" i="19"/>
  <c r="P6" i="19"/>
  <c r="O6" i="19"/>
  <c r="R5" i="19"/>
  <c r="S5" i="19" s="1"/>
  <c r="T5" i="19" s="1"/>
  <c r="T6" i="19" s="1"/>
  <c r="T7" i="19" s="1"/>
  <c r="T8" i="19" s="1"/>
  <c r="T9" i="19" s="1"/>
  <c r="Q5" i="19"/>
  <c r="P5" i="19"/>
  <c r="O5" i="19"/>
  <c r="H23" i="19"/>
  <c r="G23" i="19"/>
  <c r="H22" i="19"/>
  <c r="G22" i="19"/>
  <c r="F22" i="19"/>
  <c r="E22" i="19"/>
  <c r="H21" i="19"/>
  <c r="G21" i="19"/>
  <c r="F21" i="19"/>
  <c r="E21" i="19"/>
  <c r="H20" i="19"/>
  <c r="G20" i="19"/>
  <c r="F20" i="19"/>
  <c r="E20" i="19"/>
  <c r="H19" i="19"/>
  <c r="G19" i="19"/>
  <c r="F19" i="19"/>
  <c r="E19" i="19"/>
  <c r="H18" i="19"/>
  <c r="G18" i="19"/>
  <c r="F18" i="19"/>
  <c r="E18" i="19"/>
  <c r="H17" i="19"/>
  <c r="G17" i="19"/>
  <c r="F17" i="19"/>
  <c r="E17" i="19"/>
  <c r="H16" i="19"/>
  <c r="G16" i="19"/>
  <c r="F16" i="19"/>
  <c r="E16" i="19"/>
  <c r="H15" i="19"/>
  <c r="G15" i="19"/>
  <c r="F15" i="19"/>
  <c r="E15" i="19"/>
  <c r="H14" i="19"/>
  <c r="I14" i="19" s="1"/>
  <c r="G14" i="19"/>
  <c r="F14" i="19"/>
  <c r="E14" i="19"/>
  <c r="H13" i="19"/>
  <c r="G13" i="19"/>
  <c r="F13" i="19"/>
  <c r="E13" i="19"/>
  <c r="H12" i="19"/>
  <c r="G12" i="19"/>
  <c r="F12" i="19"/>
  <c r="E12" i="19"/>
  <c r="H11" i="19"/>
  <c r="G11" i="19"/>
  <c r="F11" i="19"/>
  <c r="E11" i="19"/>
  <c r="H10" i="19"/>
  <c r="I10" i="19" s="1"/>
  <c r="G10" i="19"/>
  <c r="F10" i="19"/>
  <c r="E10" i="19"/>
  <c r="H9" i="19"/>
  <c r="G9" i="19"/>
  <c r="F9" i="19"/>
  <c r="E9" i="19"/>
  <c r="H8" i="19"/>
  <c r="G8" i="19"/>
  <c r="F8" i="19"/>
  <c r="E8" i="19"/>
  <c r="H7" i="19"/>
  <c r="G7" i="19"/>
  <c r="F7" i="19"/>
  <c r="E7" i="19"/>
  <c r="H6" i="19"/>
  <c r="G6" i="19"/>
  <c r="F6" i="19"/>
  <c r="E6" i="19"/>
  <c r="H5" i="19"/>
  <c r="G5" i="19"/>
  <c r="F5" i="19"/>
  <c r="E5" i="19"/>
  <c r="I18" i="19"/>
  <c r="AL1" i="19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5" i="10"/>
  <c r="J5" i="10" s="1"/>
  <c r="J6" i="10" s="1"/>
  <c r="S10" i="19" l="1"/>
  <c r="S12" i="19"/>
  <c r="S14" i="19"/>
  <c r="S16" i="19"/>
  <c r="S18" i="19"/>
  <c r="S20" i="19"/>
  <c r="T10" i="19"/>
  <c r="T11" i="19" s="1"/>
  <c r="T12" i="19" s="1"/>
  <c r="T13" i="19" s="1"/>
  <c r="T14" i="19" s="1"/>
  <c r="T15" i="19" s="1"/>
  <c r="T16" i="19" s="1"/>
  <c r="T17" i="19" s="1"/>
  <c r="T18" i="19" s="1"/>
  <c r="T19" i="19" s="1"/>
  <c r="T20" i="19" s="1"/>
  <c r="T21" i="19" s="1"/>
  <c r="I6" i="19"/>
  <c r="I22" i="19"/>
  <c r="S22" i="19"/>
  <c r="I5" i="19"/>
  <c r="J5" i="19" s="1"/>
  <c r="I7" i="19"/>
  <c r="I8" i="19"/>
  <c r="I9" i="19"/>
  <c r="I11" i="19"/>
  <c r="I12" i="19"/>
  <c r="I13" i="19"/>
  <c r="I15" i="19"/>
  <c r="I16" i="19"/>
  <c r="I17" i="19"/>
  <c r="I19" i="19"/>
  <c r="I20" i="19"/>
  <c r="I21" i="19"/>
  <c r="J7" i="10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AB1" i="10"/>
  <c r="J23" i="10" l="1"/>
  <c r="J2" i="10"/>
  <c r="J6" i="19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T22" i="19"/>
  <c r="T23" i="19" s="1"/>
  <c r="K23" i="10"/>
  <c r="U23" i="19" l="1"/>
  <c r="E2" i="19"/>
  <c r="B6" i="16"/>
  <c r="B10" i="16" s="1"/>
  <c r="B12" i="16" s="1"/>
  <c r="D12" i="16" s="1"/>
  <c r="E12" i="16" s="1"/>
  <c r="O2" i="19"/>
  <c r="K2" i="19" s="1"/>
  <c r="C6" i="16"/>
  <c r="C10" i="16" s="1"/>
  <c r="C12" i="16" s="1"/>
  <c r="D11" i="16"/>
  <c r="E11" i="16" s="1"/>
  <c r="D9" i="16"/>
  <c r="E9" i="16" s="1"/>
  <c r="B7" i="16" l="1"/>
  <c r="F23" i="10"/>
  <c r="C7" i="16"/>
  <c r="E23" i="10"/>
  <c r="E23" i="19" s="1"/>
  <c r="D7" i="16" l="1"/>
  <c r="F23" i="19"/>
  <c r="G2" i="10"/>
  <c r="C8" i="16"/>
  <c r="D6" i="16"/>
  <c r="B8" i="16"/>
  <c r="D10" i="16" l="1"/>
  <c r="E10" i="16" s="1"/>
  <c r="D8" i="16"/>
  <c r="E8" i="16" s="1"/>
  <c r="E6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Hint Nguyen</author>
  </authors>
  <commentList>
    <comment ref="F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Hint Nguyen:</t>
        </r>
        <r>
          <rPr>
            <sz val="9"/>
            <color indexed="81"/>
            <rFont val="Tahoma"/>
            <family val="2"/>
          </rPr>
          <t xml:space="preserve">
(if possible, only input if the distance is more than 3 pace step)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Hint Nguyen</author>
  </authors>
  <commentList>
    <comment ref="F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Hint Nguyen:</t>
        </r>
        <r>
          <rPr>
            <sz val="9"/>
            <color indexed="81"/>
            <rFont val="Tahoma"/>
            <family val="2"/>
          </rPr>
          <t xml:space="preserve">
(if possible, only input if the distance is more than 3 pace step)</t>
        </r>
      </text>
    </comment>
    <comment ref="P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Hint Nguyen:</t>
        </r>
        <r>
          <rPr>
            <sz val="9"/>
            <color indexed="81"/>
            <rFont val="Tahoma"/>
            <family val="2"/>
          </rPr>
          <t xml:space="preserve">
(if possible, only input if the distance is more than 3 pace step)</t>
        </r>
      </text>
    </comment>
  </commentList>
</comments>
</file>

<file path=xl/sharedStrings.xml><?xml version="1.0" encoding="utf-8"?>
<sst xmlns="http://schemas.openxmlformats.org/spreadsheetml/2006/main" count="232" uniqueCount="120">
  <si>
    <t>Step No.</t>
  </si>
  <si>
    <t>Changeover Element</t>
  </si>
  <si>
    <t xml:space="preserve">Element </t>
  </si>
  <si>
    <t>Elapsed</t>
  </si>
  <si>
    <t>Operation Time</t>
  </si>
  <si>
    <t>Internal</t>
  </si>
  <si>
    <t>External</t>
  </si>
  <si>
    <t>Waste</t>
  </si>
  <si>
    <t>Changeover Categories</t>
  </si>
  <si>
    <t>Improvement Plan</t>
  </si>
  <si>
    <t>Eliminate</t>
  </si>
  <si>
    <t>Internal to External</t>
  </si>
  <si>
    <t>Reduce</t>
  </si>
  <si>
    <t>Goal of Improvement Plan</t>
  </si>
  <si>
    <t>Mach #</t>
  </si>
  <si>
    <t>From</t>
  </si>
  <si>
    <t>To</t>
  </si>
  <si>
    <t>Part #</t>
  </si>
  <si>
    <t>Area / Department</t>
  </si>
  <si>
    <t>Date</t>
  </si>
  <si>
    <t>Set-up Operations Analysis Chart</t>
  </si>
  <si>
    <t>Minutes</t>
  </si>
  <si>
    <t>Totals</t>
  </si>
  <si>
    <t>Before Kaizen Analysis</t>
  </si>
  <si>
    <t>Area:</t>
  </si>
  <si>
    <t>Machine:</t>
  </si>
  <si>
    <t>Date:</t>
  </si>
  <si>
    <t>Model A</t>
  </si>
  <si>
    <t>Model B</t>
  </si>
  <si>
    <t>Machining Cell</t>
  </si>
  <si>
    <t>Pick-up tools from tool crib (search)</t>
  </si>
  <si>
    <t>Remove Fixture (Fixture Change)</t>
  </si>
  <si>
    <t>Look for Tools (Search)</t>
  </si>
  <si>
    <t>Clean &amp; prepare subplate (Fixture Change)</t>
  </si>
  <si>
    <t>Prepare nex fixture (Fixture Change)</t>
  </si>
  <si>
    <t>Put on new fixture (Fixture Change)</t>
  </si>
  <si>
    <t>Remove preset tools (Tools Change)</t>
  </si>
  <si>
    <t>Preset tooling (Tool Change)</t>
  </si>
  <si>
    <t>Load new tooling (Tool Change)</t>
  </si>
  <si>
    <t>Run 1st Piece (1st Piece)</t>
  </si>
  <si>
    <t>Qualify 1st Piece (Gage)</t>
  </si>
  <si>
    <t>x</t>
  </si>
  <si>
    <t>1'16</t>
  </si>
  <si>
    <t>1'38</t>
  </si>
  <si>
    <t>1'42</t>
  </si>
  <si>
    <t>1'48</t>
  </si>
  <si>
    <t>1'59</t>
  </si>
  <si>
    <t>2'14</t>
  </si>
  <si>
    <t>2'26</t>
  </si>
  <si>
    <t>2'11</t>
  </si>
  <si>
    <t>Mount hand tools on machine</t>
  </si>
  <si>
    <t>Air wrench at machine . Eliminate bolts - install quick release.  Design SMED cart to load fixture.</t>
  </si>
  <si>
    <t>See step 2.</t>
  </si>
  <si>
    <t>Steel plugs for subplate.</t>
  </si>
  <si>
    <t>Standardize procedures to externalize this step.</t>
  </si>
  <si>
    <t>Establish common tooling for all models.</t>
  </si>
  <si>
    <t>Bước
Step No.</t>
  </si>
  <si>
    <t>Công đoạn
Changeover Element</t>
  </si>
  <si>
    <t>Máy/machine</t>
  </si>
  <si>
    <t>Ngày/Date</t>
  </si>
  <si>
    <t>Công cụ
Tools</t>
  </si>
  <si>
    <t>X</t>
  </si>
  <si>
    <t>V</t>
  </si>
  <si>
    <t>Total</t>
  </si>
  <si>
    <t>External Time (s)</t>
  </si>
  <si>
    <t>Total Time (s)</t>
  </si>
  <si>
    <t>Người đang làm việc/Thời gian tạo giá trị gia tăng</t>
  </si>
  <si>
    <t>Người hoặc máy ngừng làm việc do chờ….</t>
  </si>
  <si>
    <t>Máy làm việc/Thời gian tạo giá trị gia tăng</t>
  </si>
  <si>
    <t>Before</t>
  </si>
  <si>
    <t>After</t>
  </si>
  <si>
    <t>Difference</t>
  </si>
  <si>
    <t>Lean Six Sigma Tools</t>
  </si>
  <si>
    <t>Description</t>
  </si>
  <si>
    <t>Instructions</t>
  </si>
  <si>
    <t/>
  </si>
  <si>
    <t>Learn More</t>
  </si>
  <si>
    <t>Input the data into in accordance with template</t>
  </si>
  <si>
    <t>Process Name</t>
  </si>
  <si>
    <t>Analyst</t>
  </si>
  <si>
    <t>Lossing units/month</t>
  </si>
  <si>
    <t>Average produced units/hour</t>
  </si>
  <si>
    <t>Bước 1
Step 1</t>
  </si>
  <si>
    <t>Bước 2
Step 2</t>
  </si>
  <si>
    <t>Bước 3
Step 3</t>
  </si>
  <si>
    <t>Bước 4
Step 4</t>
  </si>
  <si>
    <t>Bước 5
Step 5</t>
  </si>
  <si>
    <t>Bước 6
Step 6</t>
  </si>
  <si>
    <t>#</t>
  </si>
  <si>
    <t>Resource</t>
  </si>
  <si>
    <t>Người 1/Man 1</t>
  </si>
  <si>
    <t>Người 2/Man 2</t>
  </si>
  <si>
    <t>Improvement action items</t>
  </si>
  <si>
    <t>PIC</t>
  </si>
  <si>
    <t>Due date</t>
  </si>
  <si>
    <t>Status</t>
  </si>
  <si>
    <t>%Improvement</t>
  </si>
  <si>
    <t>Spaghetti diagam</t>
  </si>
  <si>
    <t>This template can be used to analyze layout and movement of materials or especially operators to analyze current efficiency in terms of total distance during a work cycle/day/month. Based on the analysis, the solution can be brainstormed and optimized</t>
  </si>
  <si>
    <t>Before Spaghetti Analysis</t>
  </si>
  <si>
    <t>After Spaghetti Analysis</t>
  </si>
  <si>
    <t>Position</t>
  </si>
  <si>
    <t>Người 3/Man 3</t>
  </si>
  <si>
    <t>From
(s)</t>
  </si>
  <si>
    <t>To
(s)</t>
  </si>
  <si>
    <t>Duration</t>
  </si>
  <si>
    <t>Total distance</t>
  </si>
  <si>
    <t>Distance
(m)</t>
  </si>
  <si>
    <t>Total Traveling time</t>
  </si>
  <si>
    <t>Acc. Traveling time</t>
  </si>
  <si>
    <t>Total Traveling Time</t>
  </si>
  <si>
    <t>AFTER</t>
  </si>
  <si>
    <t>BEFORE</t>
  </si>
  <si>
    <t>Spaghetti CI - SUMMARY OF RESULTS - Example</t>
  </si>
  <si>
    <t>Traveling Time (s)</t>
  </si>
  <si>
    <t>No of traveling cycles/month (n)</t>
  </si>
  <si>
    <t>Total Traveling time /month (hour)</t>
  </si>
  <si>
    <t>Spaghetti diagram
(prefer to use hand drawings)</t>
  </si>
  <si>
    <t>To learn more about other LSS tools, feel free to contact</t>
  </si>
  <si>
    <t>n.nnhien1990@gmail.com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</si>
</sst>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4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i/>
      <sz val="16"/>
      <name val="Arial Black"/>
      <family val="2"/>
    </font>
    <font>
      <i/>
      <sz val="12"/>
      <name val="Arial Black"/>
      <family val="2"/>
    </font>
    <font>
      <sz val="10"/>
      <name val="Technical"/>
      <family val="4"/>
    </font>
    <font>
      <sz val="26"/>
      <name val="Technical"/>
      <family val="4"/>
    </font>
    <font>
      <sz val="8"/>
      <name val="Technical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6"/>
      <name val="Times New Roman"/>
      <family val="1"/>
    </font>
    <font>
      <b/>
      <sz val="26"/>
      <name val="Times New Roman"/>
      <family val="1"/>
    </font>
    <font>
      <b/>
      <sz val="36"/>
      <name val="Times New Roman"/>
      <family val="1"/>
    </font>
    <font>
      <i/>
      <sz val="20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36"/>
      <color indexed="9"/>
      <name val="Tw Cen MT"/>
      <family val="2"/>
    </font>
    <font>
      <sz val="8"/>
      <name val="Verdana"/>
      <family val="2"/>
    </font>
    <font>
      <b/>
      <sz val="12"/>
      <color rgb="FF00B050"/>
      <name val="Verdana"/>
      <family val="2"/>
    </font>
    <font>
      <b/>
      <sz val="8"/>
      <color rgb="FF00B050"/>
      <name val="Verdana"/>
      <family val="2"/>
    </font>
    <font>
      <u/>
      <sz val="10"/>
      <color indexed="12"/>
      <name val="Arial"/>
      <family val="2"/>
    </font>
    <font>
      <u/>
      <sz val="8"/>
      <color indexed="12"/>
      <name val="Verdana"/>
      <family val="2"/>
    </font>
    <font>
      <b/>
      <sz val="9"/>
      <name val="Times New Roman"/>
      <family val="1"/>
    </font>
    <font>
      <sz val="9"/>
      <name val="Arial"/>
      <family val="2"/>
    </font>
    <font>
      <b/>
      <sz val="18"/>
      <name val="Arial"/>
      <family val="2"/>
    </font>
    <font>
      <b/>
      <sz val="18"/>
      <color theme="0"/>
      <name val="Times New Roman"/>
      <family val="1"/>
    </font>
    <font>
      <b/>
      <sz val="20"/>
      <name val="Arial"/>
      <family val="2"/>
    </font>
    <font>
      <b/>
      <i/>
      <sz val="20"/>
      <name val="Times New Roman"/>
      <family val="1"/>
    </font>
    <font>
      <sz val="20"/>
      <name val="Times New Roman"/>
      <family val="1"/>
    </font>
    <font>
      <sz val="10"/>
      <color theme="8" tint="0.79998168889431442"/>
      <name val="Arial"/>
      <family val="2"/>
    </font>
    <font>
      <b/>
      <sz val="4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/>
    <xf numFmtId="0" fontId="3" fillId="0" borderId="3" xfId="0" applyFont="1" applyBorder="1" applyAlignment="1">
      <alignment horizontal="center" wrapText="1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right"/>
    </xf>
    <xf numFmtId="0" fontId="2" fillId="2" borderId="16" xfId="0" applyFont="1" applyFill="1" applyBorder="1"/>
    <xf numFmtId="0" fontId="2" fillId="0" borderId="17" xfId="0" applyFont="1" applyBorder="1"/>
    <xf numFmtId="0" fontId="2" fillId="2" borderId="18" xfId="0" applyFont="1" applyFill="1" applyBorder="1"/>
    <xf numFmtId="0" fontId="5" fillId="0" borderId="0" xfId="0" applyFont="1" applyBorder="1" applyAlignment="1">
      <alignment horizontal="left" vertical="top"/>
    </xf>
    <xf numFmtId="0" fontId="6" fillId="0" borderId="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" fillId="0" borderId="0" xfId="0" applyFont="1"/>
    <xf numFmtId="0" fontId="17" fillId="5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9" fontId="20" fillId="0" borderId="13" xfId="1" applyFont="1" applyBorder="1" applyAlignment="1">
      <alignment horizontal="center" vertical="center"/>
    </xf>
    <xf numFmtId="9" fontId="20" fillId="0" borderId="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 wrapText="1"/>
    </xf>
    <xf numFmtId="165" fontId="20" fillId="8" borderId="1" xfId="2" applyNumberFormat="1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9" fontId="20" fillId="7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/>
    </xf>
    <xf numFmtId="0" fontId="25" fillId="10" borderId="0" xfId="3" applyFont="1" applyFill="1"/>
    <xf numFmtId="0" fontId="26" fillId="10" borderId="0" xfId="3" applyFont="1" applyFill="1" applyAlignment="1">
      <alignment horizontal="left"/>
    </xf>
    <xf numFmtId="0" fontId="25" fillId="10" borderId="0" xfId="3" applyFont="1" applyFill="1" applyBorder="1"/>
    <xf numFmtId="0" fontId="27" fillId="10" borderId="30" xfId="3" applyFont="1" applyFill="1" applyBorder="1"/>
    <xf numFmtId="0" fontId="25" fillId="10" borderId="30" xfId="3" applyFont="1" applyFill="1" applyBorder="1"/>
    <xf numFmtId="0" fontId="25" fillId="10" borderId="0" xfId="3" applyFont="1" applyFill="1" applyBorder="1" applyAlignment="1">
      <alignment horizontal="center"/>
    </xf>
    <xf numFmtId="0" fontId="1" fillId="10" borderId="0" xfId="3" applyFill="1" applyBorder="1"/>
    <xf numFmtId="164" fontId="20" fillId="8" borderId="1" xfId="2" applyNumberFormat="1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30" fillId="11" borderId="12" xfId="0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horizontal="center" vertical="center" wrapText="1"/>
    </xf>
    <xf numFmtId="0" fontId="31" fillId="0" borderId="0" xfId="0" applyFont="1"/>
    <xf numFmtId="0" fontId="33" fillId="9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32" fillId="0" borderId="0" xfId="0" applyFont="1"/>
    <xf numFmtId="0" fontId="9" fillId="11" borderId="0" xfId="0" applyFont="1" applyFill="1" applyAlignment="1">
      <alignment horizontal="left"/>
    </xf>
    <xf numFmtId="0" fontId="12" fillId="8" borderId="28" xfId="0" applyFont="1" applyFill="1" applyBorder="1" applyAlignment="1">
      <alignment horizontal="center" vertical="center"/>
    </xf>
    <xf numFmtId="0" fontId="37" fillId="11" borderId="0" xfId="0" applyFont="1" applyFill="1"/>
    <xf numFmtId="0" fontId="14" fillId="14" borderId="1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left"/>
    </xf>
    <xf numFmtId="0" fontId="9" fillId="11" borderId="10" xfId="0" applyFont="1" applyFill="1" applyBorder="1" applyAlignment="1">
      <alignment horizontal="left"/>
    </xf>
    <xf numFmtId="0" fontId="9" fillId="11" borderId="0" xfId="0" applyFont="1" applyFill="1" applyBorder="1" applyAlignment="1">
      <alignment horizontal="left"/>
    </xf>
    <xf numFmtId="0" fontId="9" fillId="11" borderId="19" xfId="0" applyFont="1" applyFill="1" applyBorder="1" applyAlignment="1">
      <alignment horizontal="center" vertical="center"/>
    </xf>
    <xf numFmtId="0" fontId="21" fillId="11" borderId="6" xfId="0" applyFont="1" applyFill="1" applyBorder="1" applyAlignment="1">
      <alignment horizontal="left"/>
    </xf>
    <xf numFmtId="0" fontId="36" fillId="11" borderId="7" xfId="0" applyFont="1" applyFill="1" applyBorder="1"/>
    <xf numFmtId="0" fontId="36" fillId="11" borderId="7" xfId="0" applyFont="1" applyFill="1" applyBorder="1" applyAlignment="1">
      <alignment horizontal="right"/>
    </xf>
    <xf numFmtId="0" fontId="22" fillId="11" borderId="21" xfId="0" applyFont="1" applyFill="1" applyBorder="1" applyAlignment="1">
      <alignment horizontal="center" vertical="center"/>
    </xf>
    <xf numFmtId="0" fontId="36" fillId="11" borderId="11" xfId="0" applyFont="1" applyFill="1" applyBorder="1" applyAlignment="1">
      <alignment horizontal="left"/>
    </xf>
    <xf numFmtId="0" fontId="21" fillId="11" borderId="0" xfId="0" applyFont="1" applyFill="1" applyBorder="1" applyAlignment="1">
      <alignment horizontal="left"/>
    </xf>
    <xf numFmtId="0" fontId="36" fillId="11" borderId="10" xfId="0" applyFont="1" applyFill="1" applyBorder="1" applyAlignment="1">
      <alignment horizontal="left"/>
    </xf>
    <xf numFmtId="0" fontId="36" fillId="11" borderId="11" xfId="0" applyFont="1" applyFill="1" applyBorder="1" applyAlignment="1">
      <alignment horizontal="right" vertical="center"/>
    </xf>
    <xf numFmtId="0" fontId="22" fillId="11" borderId="1" xfId="0" applyFont="1" applyFill="1" applyBorder="1" applyAlignment="1">
      <alignment horizontal="center" vertical="center"/>
    </xf>
    <xf numFmtId="0" fontId="36" fillId="11" borderId="0" xfId="0" applyFont="1" applyFill="1" applyBorder="1" applyAlignment="1">
      <alignment horizontal="right" vertical="center"/>
    </xf>
    <xf numFmtId="9" fontId="38" fillId="13" borderId="1" xfId="0" applyNumberFormat="1" applyFont="1" applyFill="1" applyBorder="1" applyAlignment="1">
      <alignment vertical="center"/>
    </xf>
    <xf numFmtId="165" fontId="38" fillId="13" borderId="1" xfId="2" applyNumberFormat="1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 textRotation="90" wrapText="1"/>
    </xf>
    <xf numFmtId="0" fontId="14" fillId="11" borderId="26" xfId="0" applyFont="1" applyFill="1" applyBorder="1" applyAlignment="1">
      <alignment horizontal="center" vertical="center" textRotation="90" wrapText="1"/>
    </xf>
    <xf numFmtId="0" fontId="14" fillId="11" borderId="1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1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4" fillId="9" borderId="0" xfId="3" applyFont="1" applyFill="1" applyAlignment="1">
      <alignment horizontal="center" vertical="center"/>
    </xf>
    <xf numFmtId="0" fontId="25" fillId="10" borderId="0" xfId="3" applyFont="1" applyFill="1" applyAlignment="1">
      <alignment horizontal="left" vertical="top" wrapText="1"/>
    </xf>
    <xf numFmtId="0" fontId="28" fillId="10" borderId="0" xfId="4" applyFill="1" applyAlignment="1" applyProtection="1">
      <alignment horizontal="left"/>
    </xf>
    <xf numFmtId="0" fontId="29" fillId="10" borderId="0" xfId="4" applyFont="1" applyFill="1" applyAlignment="1" applyProtection="1">
      <alignment horizontal="left"/>
    </xf>
    <xf numFmtId="0" fontId="10" fillId="12" borderId="32" xfId="0" applyFont="1" applyFill="1" applyBorder="1" applyAlignment="1">
      <alignment horizontal="center" vertical="center"/>
    </xf>
    <xf numFmtId="0" fontId="10" fillId="12" borderId="31" xfId="0" applyFont="1" applyFill="1" applyBorder="1" applyAlignment="1">
      <alignment horizontal="center" vertical="center"/>
    </xf>
    <xf numFmtId="0" fontId="10" fillId="12" borderId="33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/>
    </xf>
    <xf numFmtId="0" fontId="10" fillId="12" borderId="34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center" vertical="center"/>
    </xf>
    <xf numFmtId="0" fontId="23" fillId="11" borderId="36" xfId="0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23" fillId="11" borderId="26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1" fontId="12" fillId="3" borderId="31" xfId="0" applyNumberFormat="1" applyFont="1" applyFill="1" applyBorder="1" applyAlignment="1">
      <alignment horizontal="center" vertical="center"/>
    </xf>
    <xf numFmtId="1" fontId="12" fillId="3" borderId="29" xfId="0" applyNumberFormat="1" applyFont="1" applyFill="1" applyBorder="1" applyAlignment="1">
      <alignment horizontal="center" vertical="center"/>
    </xf>
    <xf numFmtId="1" fontId="12" fillId="3" borderId="0" xfId="0" applyNumberFormat="1" applyFont="1" applyFill="1" applyBorder="1" applyAlignment="1">
      <alignment horizontal="center" vertical="center"/>
    </xf>
    <xf numFmtId="1" fontId="12" fillId="3" borderId="20" xfId="0" applyNumberFormat="1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34" fillId="11" borderId="28" xfId="0" applyFont="1" applyFill="1" applyBorder="1" applyAlignment="1">
      <alignment horizontal="center"/>
    </xf>
    <xf numFmtId="0" fontId="34" fillId="11" borderId="31" xfId="0" applyFont="1" applyFill="1" applyBorder="1" applyAlignment="1">
      <alignment horizontal="center"/>
    </xf>
    <xf numFmtId="0" fontId="32" fillId="11" borderId="28" xfId="0" applyFont="1" applyFill="1" applyBorder="1" applyAlignment="1">
      <alignment horizontal="right"/>
    </xf>
    <xf numFmtId="0" fontId="32" fillId="11" borderId="31" xfId="0" applyFont="1" applyFill="1" applyBorder="1" applyAlignment="1">
      <alignment horizontal="right"/>
    </xf>
    <xf numFmtId="0" fontId="32" fillId="11" borderId="29" xfId="0" applyFont="1" applyFill="1" applyBorder="1" applyAlignment="1">
      <alignment horizontal="right"/>
    </xf>
    <xf numFmtId="0" fontId="12" fillId="11" borderId="1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35" fillId="11" borderId="28" xfId="0" applyFont="1" applyFill="1" applyBorder="1" applyAlignment="1">
      <alignment horizontal="center" vertical="center"/>
    </xf>
    <xf numFmtId="0" fontId="35" fillId="11" borderId="31" xfId="0" applyFont="1" applyFill="1" applyBorder="1" applyAlignment="1">
      <alignment horizontal="center" vertical="center"/>
    </xf>
    <xf numFmtId="0" fontId="35" fillId="11" borderId="5" xfId="0" applyFont="1" applyFill="1" applyBorder="1" applyAlignment="1">
      <alignment horizontal="center" vertical="center"/>
    </xf>
    <xf numFmtId="0" fontId="35" fillId="11" borderId="25" xfId="0" applyFont="1" applyFill="1" applyBorder="1" applyAlignment="1">
      <alignment horizontal="center" vertical="center"/>
    </xf>
    <xf numFmtId="166" fontId="23" fillId="8" borderId="1" xfId="0" applyNumberFormat="1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11" borderId="28" xfId="0" applyFont="1" applyFill="1" applyBorder="1" applyAlignment="1">
      <alignment horizontal="center" vertical="center"/>
    </xf>
    <xf numFmtId="0" fontId="18" fillId="11" borderId="31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18" fillId="11" borderId="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9" fontId="22" fillId="3" borderId="1" xfId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0" fontId="36" fillId="8" borderId="2" xfId="0" applyFont="1" applyFill="1" applyBorder="1" applyAlignment="1">
      <alignment horizontal="center" vertical="center"/>
    </xf>
    <xf numFmtId="0" fontId="36" fillId="8" borderId="3" xfId="0" applyFont="1" applyFill="1" applyBorder="1" applyAlignment="1">
      <alignment horizontal="center" vertical="center"/>
    </xf>
    <xf numFmtId="0" fontId="36" fillId="8" borderId="26" xfId="0" applyFont="1" applyFill="1" applyBorder="1" applyAlignment="1">
      <alignment horizontal="center" vertical="center"/>
    </xf>
    <xf numFmtId="0" fontId="35" fillId="11" borderId="29" xfId="0" applyFont="1" applyFill="1" applyBorder="1" applyAlignment="1">
      <alignment horizontal="center" vertical="center"/>
    </xf>
    <xf numFmtId="0" fontId="35" fillId="11" borderId="27" xfId="0" applyFont="1" applyFill="1" applyBorder="1" applyAlignment="1">
      <alignment horizontal="center" vertical="center"/>
    </xf>
  </cellXfs>
  <cellStyles count="5">
    <cellStyle name="Hipervínculo" xfId="4" builtinId="8"/>
    <cellStyle name="Millares" xfId="2" builtinId="3"/>
    <cellStyle name="Normal" xfId="0" builtinId="0"/>
    <cellStyle name="Normal 2" xfId="3" xr:uid="{00000000-0005-0000-0000-000003000000}"/>
    <cellStyle name="Porcentaje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112058</xdr:colOff>
      <xdr:row>4</xdr:row>
      <xdr:rowOff>112060</xdr:rowOff>
    </xdr:from>
    <xdr:to>
      <xdr:col>30</xdr:col>
      <xdr:colOff>302559</xdr:colOff>
      <xdr:row>20</xdr:row>
      <xdr:rowOff>230467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23" y="1759325"/>
          <a:ext cx="6790765" cy="388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145677</xdr:colOff>
      <xdr:row>4</xdr:row>
      <xdr:rowOff>168089</xdr:rowOff>
    </xdr:from>
    <xdr:to>
      <xdr:col>36</xdr:col>
      <xdr:colOff>131524</xdr:colOff>
      <xdr:row>18</xdr:row>
      <xdr:rowOff>204828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6971" y="2319618"/>
          <a:ext cx="5543965" cy="33312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aezp\Local%20Settings\Temporary%20Internet%20Files\OLK2\ASQ%20histogr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"/>
      <sheetName val="Calculations"/>
      <sheetName val="About This Template"/>
    </sheetNames>
    <sheetDataSet>
      <sheetData sheetId="0" refreshError="1"/>
      <sheetData sheetId="1">
        <row r="14">
          <cell r="G14">
            <v>109.25</v>
          </cell>
          <cell r="H14">
            <v>1</v>
          </cell>
        </row>
        <row r="15">
          <cell r="G15">
            <v>112.51</v>
          </cell>
          <cell r="H15">
            <v>2</v>
          </cell>
        </row>
        <row r="16">
          <cell r="G16">
            <v>115.78</v>
          </cell>
          <cell r="H16">
            <v>5</v>
          </cell>
        </row>
        <row r="17">
          <cell r="G17">
            <v>119.04</v>
          </cell>
          <cell r="H17">
            <v>11</v>
          </cell>
        </row>
        <row r="18">
          <cell r="G18">
            <v>122.3</v>
          </cell>
          <cell r="H18">
            <v>19</v>
          </cell>
        </row>
        <row r="19">
          <cell r="G19">
            <v>125.57</v>
          </cell>
          <cell r="H19">
            <v>24</v>
          </cell>
        </row>
        <row r="20">
          <cell r="G20">
            <v>128.83000000000001</v>
          </cell>
          <cell r="H20">
            <v>17</v>
          </cell>
        </row>
        <row r="21">
          <cell r="G21">
            <v>132.09</v>
          </cell>
          <cell r="H21">
            <v>11</v>
          </cell>
        </row>
        <row r="22">
          <cell r="G22">
            <v>135.36000000000001</v>
          </cell>
          <cell r="H22">
            <v>6</v>
          </cell>
        </row>
        <row r="23">
          <cell r="G23">
            <v>138.62</v>
          </cell>
          <cell r="H23">
            <v>3</v>
          </cell>
        </row>
        <row r="24">
          <cell r="G24">
            <v>141.88</v>
          </cell>
          <cell r="H24">
            <v>1</v>
          </cell>
        </row>
        <row r="25">
          <cell r="G25" t="str">
            <v/>
          </cell>
          <cell r="H25" t="str">
            <v/>
          </cell>
        </row>
        <row r="26">
          <cell r="G26" t="str">
            <v/>
          </cell>
          <cell r="H26" t="str">
            <v/>
          </cell>
        </row>
        <row r="27">
          <cell r="G27" t="str">
            <v/>
          </cell>
          <cell r="H27" t="str">
            <v/>
          </cell>
        </row>
        <row r="28">
          <cell r="G28" t="str">
            <v/>
          </cell>
          <cell r="H28" t="str">
            <v/>
          </cell>
        </row>
        <row r="29">
          <cell r="G29" t="str">
            <v/>
          </cell>
          <cell r="H29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n.nnhien1990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2"/>
  <sheetViews>
    <sheetView topLeftCell="A7" zoomScale="115" zoomScaleNormal="115" workbookViewId="0">
      <selection activeCell="L13" sqref="L13"/>
    </sheetView>
  </sheetViews>
  <sheetFormatPr baseColWidth="10" defaultColWidth="9.109375" defaultRowHeight="13.8"/>
  <cols>
    <col min="1" max="1" width="9.109375" style="1"/>
    <col min="2" max="2" width="23.6640625" style="1" customWidth="1"/>
    <col min="3" max="7" width="8" style="1" customWidth="1"/>
    <col min="8" max="8" width="24.44140625" style="1" customWidth="1"/>
    <col min="9" max="11" width="8" style="1" customWidth="1"/>
    <col min="12" max="16384" width="9.109375" style="1"/>
  </cols>
  <sheetData>
    <row r="1" spans="1:11" ht="10.5" customHeight="1" thickTop="1">
      <c r="A1" s="14"/>
      <c r="B1" s="15"/>
      <c r="C1" s="15"/>
      <c r="D1" s="15"/>
      <c r="E1" s="16"/>
      <c r="F1" s="15"/>
      <c r="G1" s="15"/>
      <c r="H1" s="15"/>
      <c r="I1" s="15"/>
      <c r="J1" s="15"/>
      <c r="K1" s="17"/>
    </row>
    <row r="2" spans="1:11" s="9" customFormat="1" ht="18" customHeight="1">
      <c r="A2" s="111" t="s">
        <v>20</v>
      </c>
      <c r="B2" s="112"/>
      <c r="C2" s="112"/>
      <c r="D2" s="113"/>
      <c r="E2" s="12" t="s">
        <v>14</v>
      </c>
      <c r="F2" s="39">
        <v>3456</v>
      </c>
      <c r="G2" s="18"/>
      <c r="H2" s="35" t="s">
        <v>23</v>
      </c>
      <c r="I2" s="18"/>
      <c r="J2" s="18"/>
      <c r="K2" s="19"/>
    </row>
    <row r="3" spans="1:11" s="9" customFormat="1" ht="18" customHeight="1">
      <c r="A3" s="20"/>
      <c r="B3" s="18"/>
      <c r="C3" s="21" t="s">
        <v>21</v>
      </c>
      <c r="D3" s="18"/>
      <c r="E3" s="10"/>
      <c r="F3" s="21" t="s">
        <v>15</v>
      </c>
      <c r="G3" s="21" t="s">
        <v>16</v>
      </c>
      <c r="H3" s="21" t="s">
        <v>18</v>
      </c>
      <c r="I3" s="22" t="s">
        <v>19</v>
      </c>
      <c r="J3" s="43">
        <v>38418</v>
      </c>
      <c r="K3" s="19"/>
    </row>
    <row r="4" spans="1:11" s="9" customFormat="1" ht="18" customHeight="1">
      <c r="A4" s="23"/>
      <c r="B4" s="18"/>
      <c r="C4" s="39">
        <v>146</v>
      </c>
      <c r="D4" s="18"/>
      <c r="E4" s="12" t="s">
        <v>17</v>
      </c>
      <c r="F4" s="38" t="s">
        <v>27</v>
      </c>
      <c r="G4" s="38" t="s">
        <v>28</v>
      </c>
      <c r="H4" s="39" t="s">
        <v>29</v>
      </c>
      <c r="I4" s="18"/>
      <c r="J4" s="18"/>
      <c r="K4" s="19"/>
    </row>
    <row r="5" spans="1:11" s="9" customFormat="1" ht="7.5" customHeight="1">
      <c r="A5" s="23"/>
      <c r="B5" s="18"/>
      <c r="C5" s="18"/>
      <c r="D5" s="18"/>
      <c r="E5" s="11"/>
      <c r="F5" s="18"/>
      <c r="G5" s="18"/>
      <c r="H5" s="18"/>
      <c r="I5" s="18"/>
      <c r="J5" s="18"/>
      <c r="K5" s="19"/>
    </row>
    <row r="6" spans="1:11" s="13" customFormat="1" ht="20.100000000000001" customHeight="1">
      <c r="A6" s="24"/>
      <c r="B6" s="25"/>
      <c r="C6" s="109" t="s">
        <v>4</v>
      </c>
      <c r="D6" s="109"/>
      <c r="E6" s="109" t="s">
        <v>8</v>
      </c>
      <c r="F6" s="109"/>
      <c r="G6" s="109"/>
      <c r="H6" s="25"/>
      <c r="I6" s="109" t="s">
        <v>13</v>
      </c>
      <c r="J6" s="109"/>
      <c r="K6" s="110"/>
    </row>
    <row r="7" spans="1:11" s="2" customFormat="1" ht="20.399999999999999">
      <c r="A7" s="26" t="s">
        <v>0</v>
      </c>
      <c r="B7" s="5" t="s">
        <v>1</v>
      </c>
      <c r="C7" s="4" t="s">
        <v>2</v>
      </c>
      <c r="D7" s="4" t="s">
        <v>3</v>
      </c>
      <c r="E7" s="4" t="s">
        <v>5</v>
      </c>
      <c r="F7" s="4" t="s">
        <v>6</v>
      </c>
      <c r="G7" s="4" t="s">
        <v>7</v>
      </c>
      <c r="H7" s="7" t="s">
        <v>9</v>
      </c>
      <c r="I7" s="4" t="s">
        <v>10</v>
      </c>
      <c r="J7" s="4" t="s">
        <v>11</v>
      </c>
      <c r="K7" s="27" t="s">
        <v>12</v>
      </c>
    </row>
    <row r="8" spans="1:11" ht="27.9" customHeight="1">
      <c r="A8" s="37">
        <v>1</v>
      </c>
      <c r="B8" s="36" t="s">
        <v>30</v>
      </c>
      <c r="C8" s="38">
        <v>19</v>
      </c>
      <c r="D8" s="38">
        <v>19</v>
      </c>
      <c r="E8" s="38">
        <v>19</v>
      </c>
      <c r="F8" s="38"/>
      <c r="G8" s="40" t="s">
        <v>41</v>
      </c>
      <c r="H8" s="41" t="s">
        <v>50</v>
      </c>
      <c r="I8" s="40" t="s">
        <v>41</v>
      </c>
      <c r="J8" s="40"/>
      <c r="K8" s="42"/>
    </row>
    <row r="9" spans="1:11" ht="27.9" customHeight="1">
      <c r="A9" s="37">
        <v>2</v>
      </c>
      <c r="B9" s="36" t="s">
        <v>31</v>
      </c>
      <c r="C9" s="38">
        <v>15</v>
      </c>
      <c r="D9" s="38">
        <v>34</v>
      </c>
      <c r="E9" s="38">
        <v>15</v>
      </c>
      <c r="F9" s="38"/>
      <c r="G9" s="40"/>
      <c r="H9" s="41" t="s">
        <v>51</v>
      </c>
      <c r="I9" s="40"/>
      <c r="J9" s="40"/>
      <c r="K9" s="42" t="s">
        <v>41</v>
      </c>
    </row>
    <row r="10" spans="1:11" ht="27.9" customHeight="1">
      <c r="A10" s="37">
        <v>3</v>
      </c>
      <c r="B10" s="36" t="s">
        <v>32</v>
      </c>
      <c r="C10" s="38">
        <v>5</v>
      </c>
      <c r="D10" s="38">
        <v>39</v>
      </c>
      <c r="E10" s="38">
        <v>5</v>
      </c>
      <c r="F10" s="38"/>
      <c r="G10" s="40" t="s">
        <v>41</v>
      </c>
      <c r="H10" s="41" t="s">
        <v>50</v>
      </c>
      <c r="I10" s="40" t="s">
        <v>41</v>
      </c>
      <c r="J10" s="40"/>
      <c r="K10" s="42"/>
    </row>
    <row r="11" spans="1:11" ht="27.9" customHeight="1">
      <c r="A11" s="37">
        <v>4</v>
      </c>
      <c r="B11" s="36" t="s">
        <v>31</v>
      </c>
      <c r="C11" s="38">
        <v>7</v>
      </c>
      <c r="D11" s="38">
        <v>46</v>
      </c>
      <c r="E11" s="38">
        <v>7</v>
      </c>
      <c r="F11" s="38"/>
      <c r="G11" s="40"/>
      <c r="H11" s="41" t="s">
        <v>52</v>
      </c>
      <c r="I11" s="40"/>
      <c r="J11" s="40"/>
      <c r="K11" s="42" t="s">
        <v>41</v>
      </c>
    </row>
    <row r="12" spans="1:11" ht="27.9" customHeight="1">
      <c r="A12" s="37">
        <v>5</v>
      </c>
      <c r="B12" s="36" t="s">
        <v>33</v>
      </c>
      <c r="C12" s="38">
        <v>10</v>
      </c>
      <c r="D12" s="38">
        <v>56</v>
      </c>
      <c r="E12" s="38">
        <v>10</v>
      </c>
      <c r="F12" s="38"/>
      <c r="G12" s="40"/>
      <c r="H12" s="41" t="s">
        <v>53</v>
      </c>
      <c r="I12" s="40"/>
      <c r="J12" s="40"/>
      <c r="K12" s="42" t="s">
        <v>41</v>
      </c>
    </row>
    <row r="13" spans="1:11" ht="27.9" customHeight="1">
      <c r="A13" s="37">
        <v>6</v>
      </c>
      <c r="B13" s="36" t="s">
        <v>34</v>
      </c>
      <c r="C13" s="38">
        <v>20</v>
      </c>
      <c r="D13" s="38" t="s">
        <v>42</v>
      </c>
      <c r="E13" s="38">
        <v>20</v>
      </c>
      <c r="F13" s="38"/>
      <c r="G13" s="40" t="s">
        <v>41</v>
      </c>
      <c r="H13" s="41" t="s">
        <v>54</v>
      </c>
      <c r="I13" s="40"/>
      <c r="J13" s="40" t="s">
        <v>41</v>
      </c>
      <c r="K13" s="42" t="s">
        <v>41</v>
      </c>
    </row>
    <row r="14" spans="1:11" ht="27.9" customHeight="1">
      <c r="A14" s="37">
        <v>7</v>
      </c>
      <c r="B14" s="36" t="s">
        <v>35</v>
      </c>
      <c r="C14" s="38">
        <v>22</v>
      </c>
      <c r="D14" s="38" t="s">
        <v>43</v>
      </c>
      <c r="E14" s="38">
        <v>22</v>
      </c>
      <c r="F14" s="38"/>
      <c r="G14" s="39"/>
      <c r="H14" s="41" t="s">
        <v>51</v>
      </c>
      <c r="I14" s="40"/>
      <c r="J14" s="40"/>
      <c r="K14" s="42" t="s">
        <v>41</v>
      </c>
    </row>
    <row r="15" spans="1:11" ht="27.9" customHeight="1">
      <c r="A15" s="37">
        <v>8</v>
      </c>
      <c r="B15" s="36" t="s">
        <v>36</v>
      </c>
      <c r="C15" s="38">
        <v>4</v>
      </c>
      <c r="D15" s="38" t="s">
        <v>44</v>
      </c>
      <c r="E15" s="38">
        <v>4</v>
      </c>
      <c r="F15" s="38"/>
      <c r="G15" s="39"/>
      <c r="H15" s="41" t="s">
        <v>55</v>
      </c>
      <c r="I15" s="40" t="s">
        <v>41</v>
      </c>
      <c r="J15" s="40"/>
      <c r="K15" s="42" t="s">
        <v>41</v>
      </c>
    </row>
    <row r="16" spans="1:11" ht="27.9" customHeight="1">
      <c r="A16" s="37">
        <v>9</v>
      </c>
      <c r="B16" s="36" t="s">
        <v>37</v>
      </c>
      <c r="C16" s="38">
        <v>6</v>
      </c>
      <c r="D16" s="38" t="s">
        <v>45</v>
      </c>
      <c r="E16" s="38">
        <v>6</v>
      </c>
      <c r="F16" s="38"/>
      <c r="G16" s="39"/>
      <c r="H16" s="41" t="s">
        <v>54</v>
      </c>
      <c r="I16" s="40"/>
      <c r="J16" s="40" t="s">
        <v>41</v>
      </c>
      <c r="K16" s="42"/>
    </row>
    <row r="17" spans="1:11" ht="27.9" customHeight="1">
      <c r="A17" s="37">
        <v>10</v>
      </c>
      <c r="B17" s="36" t="s">
        <v>38</v>
      </c>
      <c r="C17" s="38">
        <v>11</v>
      </c>
      <c r="D17" s="38" t="s">
        <v>46</v>
      </c>
      <c r="E17" s="38">
        <v>11</v>
      </c>
      <c r="F17" s="38"/>
      <c r="G17" s="39"/>
      <c r="H17" s="41" t="s">
        <v>55</v>
      </c>
      <c r="I17" s="40" t="s">
        <v>41</v>
      </c>
      <c r="J17" s="40"/>
      <c r="K17" s="42" t="s">
        <v>41</v>
      </c>
    </row>
    <row r="18" spans="1:11" ht="27.9" customHeight="1">
      <c r="A18" s="37">
        <v>11</v>
      </c>
      <c r="B18" s="36" t="s">
        <v>39</v>
      </c>
      <c r="C18" s="38">
        <v>15</v>
      </c>
      <c r="D18" s="38" t="s">
        <v>47</v>
      </c>
      <c r="E18" s="38"/>
      <c r="F18" s="38">
        <v>15</v>
      </c>
      <c r="G18" s="39"/>
      <c r="H18" s="41"/>
      <c r="I18" s="40"/>
      <c r="J18" s="40"/>
      <c r="K18" s="42"/>
    </row>
    <row r="19" spans="1:11" ht="27.9" customHeight="1">
      <c r="A19" s="37">
        <v>12</v>
      </c>
      <c r="B19" s="36" t="s">
        <v>40</v>
      </c>
      <c r="C19" s="38">
        <v>12</v>
      </c>
      <c r="D19" s="38" t="s">
        <v>48</v>
      </c>
      <c r="E19" s="38">
        <v>12</v>
      </c>
      <c r="F19" s="38"/>
      <c r="G19" s="39"/>
      <c r="H19" s="41" t="s">
        <v>54</v>
      </c>
      <c r="I19" s="40"/>
      <c r="J19" s="40" t="s">
        <v>41</v>
      </c>
      <c r="K19" s="42"/>
    </row>
    <row r="20" spans="1:11" ht="27.9" customHeight="1">
      <c r="A20" s="28"/>
      <c r="B20" s="6"/>
      <c r="C20" s="3"/>
      <c r="D20" s="3"/>
      <c r="E20" s="3"/>
      <c r="F20" s="3"/>
      <c r="G20" s="3"/>
      <c r="H20" s="8"/>
      <c r="I20" s="3"/>
      <c r="J20" s="3"/>
      <c r="K20" s="29"/>
    </row>
    <row r="21" spans="1:11" ht="27.9" customHeight="1" thickBot="1">
      <c r="A21" s="30"/>
      <c r="B21" s="31" t="s">
        <v>22</v>
      </c>
      <c r="C21" s="44" t="s">
        <v>48</v>
      </c>
      <c r="D21" s="44" t="s">
        <v>48</v>
      </c>
      <c r="E21" s="44" t="s">
        <v>49</v>
      </c>
      <c r="F21" s="44">
        <v>15</v>
      </c>
      <c r="G21" s="32"/>
      <c r="H21" s="33"/>
      <c r="I21" s="32"/>
      <c r="J21" s="32"/>
      <c r="K21" s="34"/>
    </row>
    <row r="22" spans="1:11" ht="14.4" thickTop="1"/>
  </sheetData>
  <mergeCells count="4">
    <mergeCell ref="C6:D6"/>
    <mergeCell ref="E6:G6"/>
    <mergeCell ref="I6:K6"/>
    <mergeCell ref="A2:D2"/>
  </mergeCells>
  <phoneticPr fontId="0" type="noConversion"/>
  <printOptions horizontalCentered="1" verticalCentered="1"/>
  <pageMargins left="0.5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theme="8" tint="0.79998168889431442"/>
  </sheetPr>
  <dimension ref="A1:S58"/>
  <sheetViews>
    <sheetView tabSelected="1" workbookViewId="0">
      <selection activeCell="J23" sqref="J23"/>
    </sheetView>
  </sheetViews>
  <sheetFormatPr baseColWidth="10" defaultColWidth="9.109375" defaultRowHeight="10.199999999999999" zeroHeight="1"/>
  <cols>
    <col min="1" max="1" width="2.6640625" style="63" customWidth="1"/>
    <col min="2" max="2" width="2.44140625" style="63" customWidth="1"/>
    <col min="3" max="3" width="5.6640625" style="63" customWidth="1"/>
    <col min="4" max="4" width="9.109375" style="63"/>
    <col min="5" max="5" width="5.6640625" style="63" customWidth="1"/>
    <col min="6" max="6" width="9.109375" style="63"/>
    <col min="7" max="7" width="5.6640625" style="63" customWidth="1"/>
    <col min="8" max="8" width="9.109375" style="63"/>
    <col min="9" max="9" width="5.6640625" style="63" customWidth="1"/>
    <col min="10" max="10" width="9.109375" style="63"/>
    <col min="11" max="11" width="5.6640625" style="63" customWidth="1"/>
    <col min="12" max="12" width="9.109375" style="63"/>
    <col min="13" max="13" width="5.6640625" style="63" customWidth="1"/>
    <col min="14" max="14" width="9.109375" style="63"/>
    <col min="15" max="15" width="5.6640625" style="63" customWidth="1"/>
    <col min="16" max="16" width="9.109375" style="63"/>
    <col min="17" max="17" width="5.6640625" style="63" hidden="1" customWidth="1"/>
    <col min="18" max="256" width="0" style="63" hidden="1" customWidth="1"/>
    <col min="257" max="16384" width="9.109375" style="63"/>
  </cols>
  <sheetData>
    <row r="1" spans="1:16" ht="61.5" customHeight="1">
      <c r="A1" s="114" t="s">
        <v>72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/>
    <row r="3" spans="1:16" ht="16.2">
      <c r="B3" s="64" t="s">
        <v>97</v>
      </c>
      <c r="H3" s="65"/>
      <c r="I3" s="65"/>
      <c r="J3" s="65"/>
      <c r="K3" s="65"/>
      <c r="L3" s="65"/>
    </row>
    <row r="4" spans="1:16">
      <c r="H4" s="65"/>
      <c r="I4" s="65"/>
      <c r="J4" s="65"/>
      <c r="K4" s="65"/>
      <c r="L4" s="65"/>
    </row>
    <row r="5" spans="1:16" ht="10.8" thickBot="1">
      <c r="B5" s="66" t="s">
        <v>73</v>
      </c>
      <c r="C5" s="67"/>
      <c r="D5" s="67"/>
      <c r="E5" s="67"/>
      <c r="F5" s="67"/>
      <c r="G5" s="67"/>
      <c r="H5" s="65"/>
      <c r="I5" s="65"/>
      <c r="J5" s="65"/>
      <c r="K5" s="65"/>
      <c r="L5" s="65"/>
    </row>
    <row r="6" spans="1:16"/>
    <row r="7" spans="1:16" ht="10.5" customHeight="1">
      <c r="B7" s="115" t="s">
        <v>98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pans="1:16"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</row>
    <row r="9" spans="1:16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</row>
    <row r="10" spans="1:16">
      <c r="I10" s="68"/>
      <c r="J10" s="68"/>
    </row>
    <row r="11" spans="1:16" ht="10.8" thickBot="1">
      <c r="B11" s="66" t="s">
        <v>74</v>
      </c>
      <c r="C11" s="67"/>
      <c r="D11" s="67"/>
      <c r="E11" s="67"/>
      <c r="F11" s="67"/>
      <c r="G11" s="67"/>
      <c r="I11" s="68"/>
      <c r="J11" s="68"/>
    </row>
    <row r="12" spans="1:16">
      <c r="I12" s="68"/>
      <c r="J12" s="68"/>
    </row>
    <row r="13" spans="1:16" ht="10.5" customHeight="1">
      <c r="B13" s="65" t="s">
        <v>77</v>
      </c>
      <c r="C13" s="65"/>
      <c r="D13" s="65"/>
      <c r="E13" s="65"/>
      <c r="F13" s="65"/>
      <c r="G13" s="65"/>
      <c r="H13" s="65"/>
      <c r="I13" s="69"/>
      <c r="J13" s="69"/>
      <c r="K13" s="69"/>
      <c r="L13" s="69"/>
      <c r="M13" s="69"/>
    </row>
    <row r="14" spans="1:16" ht="13.2">
      <c r="B14" s="65"/>
      <c r="C14" s="65"/>
      <c r="D14" s="65"/>
      <c r="E14" s="65"/>
      <c r="F14" s="65"/>
      <c r="G14" s="65"/>
      <c r="H14" s="65"/>
      <c r="I14" s="69"/>
      <c r="J14" s="69"/>
      <c r="K14" s="69"/>
      <c r="L14" s="69"/>
      <c r="M14" s="69"/>
    </row>
    <row r="15" spans="1:16">
      <c r="I15" s="68" t="s">
        <v>75</v>
      </c>
      <c r="J15" s="68" t="s">
        <v>75</v>
      </c>
    </row>
    <row r="16" spans="1:16" ht="10.8" thickBot="1">
      <c r="B16" s="66" t="s">
        <v>76</v>
      </c>
      <c r="C16" s="67"/>
      <c r="D16" s="67"/>
      <c r="E16" s="67"/>
      <c r="F16" s="67"/>
      <c r="G16" s="67"/>
      <c r="I16" s="68" t="s">
        <v>75</v>
      </c>
      <c r="J16" s="68" t="s">
        <v>75</v>
      </c>
    </row>
    <row r="17" spans="2:19">
      <c r="I17" s="68" t="s">
        <v>75</v>
      </c>
      <c r="J17" s="68" t="s">
        <v>75</v>
      </c>
    </row>
    <row r="18" spans="2:19" ht="10.5" customHeight="1">
      <c r="B18" s="115" t="s">
        <v>118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</row>
    <row r="19" spans="2:19" ht="13.2">
      <c r="B19" s="116" t="s">
        <v>119</v>
      </c>
      <c r="C19" s="117"/>
      <c r="D19" s="117"/>
      <c r="E19" s="117"/>
      <c r="F19" s="117"/>
      <c r="G19" s="117"/>
    </row>
    <row r="20" spans="2:19"/>
    <row r="21" spans="2:19"/>
    <row r="22" spans="2:19"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</row>
    <row r="23" spans="2:19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</row>
    <row r="24" spans="2:19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</row>
    <row r="25" spans="2:19"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</row>
    <row r="26" spans="2:19"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</row>
    <row r="27" spans="2:19"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</row>
    <row r="28" spans="2:19"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</row>
    <row r="29" spans="2:19"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</row>
    <row r="30" spans="2:19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</row>
    <row r="31" spans="2:19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</row>
    <row r="32" spans="2:19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</row>
    <row r="33" spans="3:19"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</row>
    <row r="34" spans="3:19"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</row>
    <row r="35" spans="3:19"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</row>
    <row r="36" spans="3:19"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spans="3:19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</row>
    <row r="38" spans="3:19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</row>
    <row r="39" spans="3:19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</row>
    <row r="40" spans="3:19"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</row>
    <row r="41" spans="3:19"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</row>
    <row r="42" spans="3:19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</row>
    <row r="43" spans="3:19"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</row>
    <row r="44" spans="3:19"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</row>
    <row r="45" spans="3:19"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</row>
    <row r="46" spans="3:19"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</row>
    <row r="47" spans="3:19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</row>
    <row r="48" spans="3:19"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</row>
    <row r="49" spans="3:19"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</row>
    <row r="50" spans="3:19"/>
    <row r="51" spans="3:19"/>
    <row r="52" spans="3:19"/>
    <row r="53" spans="3:19"/>
    <row r="54" spans="3:19"/>
    <row r="55" spans="3:19"/>
    <row r="56" spans="3:19"/>
    <row r="57" spans="3:19"/>
    <row r="58" spans="3:19"/>
  </sheetData>
  <mergeCells count="4">
    <mergeCell ref="A1:P1"/>
    <mergeCell ref="B7:P9"/>
    <mergeCell ref="B18:P18"/>
    <mergeCell ref="B19:G19"/>
  </mergeCells>
  <conditionalFormatting sqref="I15:J17 I10:J12">
    <cfRule type="expression" dxfId="6" priority="1" stopIfTrue="1">
      <formula>COUNTBLANK(I10)=0</formula>
    </cfRule>
  </conditionalFormatting>
  <hyperlinks>
    <hyperlink ref="B19" r:id="rId1" xr:uid="{22EB294B-65BB-4E7A-97B6-E62341BD1E94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8" tint="0.39997558519241921"/>
    <pageSetUpPr fitToPage="1"/>
  </sheetPr>
  <dimension ref="A1:AS28"/>
  <sheetViews>
    <sheetView showGridLines="0" zoomScale="85" zoomScaleNormal="85"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H10" sqref="H10"/>
    </sheetView>
  </sheetViews>
  <sheetFormatPr baseColWidth="10" defaultColWidth="0" defaultRowHeight="13.2" zeroHeight="1"/>
  <cols>
    <col min="1" max="1" width="6.5546875" customWidth="1"/>
    <col min="2" max="2" width="15.5546875" customWidth="1"/>
    <col min="3" max="3" width="13.5546875" customWidth="1"/>
    <col min="4" max="4" width="15" customWidth="1"/>
    <col min="5" max="5" width="14.88671875" customWidth="1"/>
    <col min="6" max="6" width="17.44140625" customWidth="1"/>
    <col min="7" max="7" width="11.88671875" customWidth="1"/>
    <col min="8" max="9" width="11.6640625" customWidth="1"/>
    <col min="10" max="10" width="12.44140625" customWidth="1"/>
    <col min="11" max="42" width="5.33203125" customWidth="1"/>
    <col min="43" max="45" width="0" hidden="1" customWidth="1"/>
    <col min="46" max="16384" width="9.109375" hidden="1"/>
  </cols>
  <sheetData>
    <row r="1" spans="1:42" s="45" customFormat="1" ht="36" customHeight="1">
      <c r="A1" s="147" t="s">
        <v>78</v>
      </c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149" t="s">
        <v>58</v>
      </c>
      <c r="M1" s="149"/>
      <c r="N1" s="149"/>
      <c r="O1" s="149"/>
      <c r="P1" s="150"/>
      <c r="Q1" s="150"/>
      <c r="R1" s="150"/>
      <c r="S1" s="150"/>
      <c r="T1" s="150"/>
      <c r="U1" s="150"/>
      <c r="V1" s="150"/>
      <c r="W1" s="150"/>
      <c r="X1" s="156" t="s">
        <v>59</v>
      </c>
      <c r="Y1" s="156"/>
      <c r="Z1" s="156"/>
      <c r="AA1" s="156"/>
      <c r="AB1" s="155">
        <f ca="1">TODAY()</f>
        <v>44874</v>
      </c>
      <c r="AC1" s="155"/>
      <c r="AD1" s="155"/>
      <c r="AE1" s="155"/>
      <c r="AF1" s="155"/>
      <c r="AG1" s="80"/>
      <c r="AH1" s="80"/>
      <c r="AI1" s="80"/>
      <c r="AJ1" s="80"/>
      <c r="AK1" s="80"/>
      <c r="AL1" s="80"/>
      <c r="AM1" s="80"/>
      <c r="AN1" s="80"/>
      <c r="AO1" s="80"/>
      <c r="AP1" s="80"/>
    </row>
    <row r="2" spans="1:42" s="45" customFormat="1" ht="29.25" customHeight="1">
      <c r="A2" s="151" t="s">
        <v>99</v>
      </c>
      <c r="B2" s="152"/>
      <c r="C2" s="152"/>
      <c r="D2" s="152"/>
      <c r="E2" s="130" t="s">
        <v>106</v>
      </c>
      <c r="F2" s="130"/>
      <c r="G2" s="130">
        <f>F23</f>
        <v>0</v>
      </c>
      <c r="H2" s="130" t="s">
        <v>108</v>
      </c>
      <c r="I2" s="130"/>
      <c r="J2" s="132">
        <f>J22</f>
        <v>0</v>
      </c>
      <c r="K2" s="133"/>
      <c r="L2" s="157" t="s">
        <v>79</v>
      </c>
      <c r="M2" s="158"/>
      <c r="N2" s="158"/>
      <c r="O2" s="158"/>
      <c r="P2" s="150"/>
      <c r="Q2" s="150"/>
      <c r="R2" s="150"/>
      <c r="S2" s="150"/>
      <c r="T2" s="150"/>
      <c r="U2" s="150"/>
      <c r="V2" s="150"/>
      <c r="W2" s="150"/>
      <c r="X2" s="156"/>
      <c r="Y2" s="156"/>
      <c r="Z2" s="156"/>
      <c r="AA2" s="156"/>
      <c r="AB2" s="155"/>
      <c r="AC2" s="155"/>
      <c r="AD2" s="155"/>
      <c r="AE2" s="155"/>
      <c r="AF2" s="155"/>
      <c r="AG2" s="80"/>
      <c r="AH2" s="82" t="s">
        <v>5</v>
      </c>
      <c r="AI2" s="80"/>
      <c r="AJ2" s="80"/>
      <c r="AK2" s="80"/>
      <c r="AL2" s="80"/>
      <c r="AM2" s="80"/>
      <c r="AN2" s="80"/>
      <c r="AO2" s="80"/>
      <c r="AP2" s="80"/>
    </row>
    <row r="3" spans="1:42" s="45" customFormat="1" ht="7.5" customHeight="1">
      <c r="A3" s="153"/>
      <c r="B3" s="154"/>
      <c r="C3" s="154"/>
      <c r="D3" s="154"/>
      <c r="E3" s="131"/>
      <c r="F3" s="131"/>
      <c r="G3" s="131"/>
      <c r="H3" s="131"/>
      <c r="I3" s="131"/>
      <c r="J3" s="134"/>
      <c r="K3" s="135"/>
      <c r="L3" s="159"/>
      <c r="M3" s="160"/>
      <c r="N3" s="160"/>
      <c r="O3" s="160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 s="80"/>
      <c r="AH3" s="82" t="s">
        <v>6</v>
      </c>
      <c r="AI3" s="80"/>
      <c r="AJ3" s="80"/>
      <c r="AK3" s="80"/>
      <c r="AL3" s="80"/>
      <c r="AM3" s="80"/>
      <c r="AN3" s="80"/>
      <c r="AO3" s="80"/>
      <c r="AP3" s="80"/>
    </row>
    <row r="4" spans="1:42" s="76" customFormat="1" ht="56.25" customHeight="1">
      <c r="A4" s="105" t="s">
        <v>56</v>
      </c>
      <c r="B4" s="106" t="s">
        <v>57</v>
      </c>
      <c r="C4" s="106" t="s">
        <v>60</v>
      </c>
      <c r="D4" s="105" t="s">
        <v>89</v>
      </c>
      <c r="E4" s="107" t="s">
        <v>101</v>
      </c>
      <c r="F4" s="107" t="s">
        <v>107</v>
      </c>
      <c r="G4" s="107" t="s">
        <v>103</v>
      </c>
      <c r="H4" s="107" t="s">
        <v>104</v>
      </c>
      <c r="I4" s="108" t="s">
        <v>105</v>
      </c>
      <c r="J4" s="108" t="s">
        <v>109</v>
      </c>
      <c r="K4" s="127" t="s">
        <v>117</v>
      </c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9"/>
    </row>
    <row r="5" spans="1:42" ht="17.399999999999999">
      <c r="A5" s="136">
        <v>1</v>
      </c>
      <c r="B5" s="139" t="s">
        <v>82</v>
      </c>
      <c r="C5" s="139" t="s">
        <v>88</v>
      </c>
      <c r="D5" s="71" t="s">
        <v>90</v>
      </c>
      <c r="E5" s="73"/>
      <c r="F5" s="101"/>
      <c r="G5" s="72"/>
      <c r="H5" s="72"/>
      <c r="I5" s="72">
        <f>H5-G5</f>
        <v>0</v>
      </c>
      <c r="J5" s="72">
        <f>I5</f>
        <v>0</v>
      </c>
      <c r="K5" s="118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20"/>
    </row>
    <row r="6" spans="1:42" ht="17.399999999999999">
      <c r="A6" s="137"/>
      <c r="B6" s="137"/>
      <c r="C6" s="140"/>
      <c r="D6" s="71" t="s">
        <v>91</v>
      </c>
      <c r="E6" s="73"/>
      <c r="F6" s="101"/>
      <c r="G6" s="72"/>
      <c r="H6" s="72"/>
      <c r="I6" s="72">
        <f t="shared" ref="I6:I22" si="0">H6-G6</f>
        <v>0</v>
      </c>
      <c r="J6" s="72">
        <f>J5+I6</f>
        <v>0</v>
      </c>
      <c r="K6" s="121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3"/>
    </row>
    <row r="7" spans="1:42" ht="17.399999999999999">
      <c r="A7" s="138"/>
      <c r="B7" s="138"/>
      <c r="C7" s="141"/>
      <c r="D7" s="71" t="s">
        <v>102</v>
      </c>
      <c r="E7" s="73"/>
      <c r="F7" s="101"/>
      <c r="G7" s="72"/>
      <c r="H7" s="72"/>
      <c r="I7" s="72">
        <f t="shared" si="0"/>
        <v>0</v>
      </c>
      <c r="J7" s="72">
        <f t="shared" ref="J7:J22" si="1">J6+I7</f>
        <v>0</v>
      </c>
      <c r="K7" s="121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3"/>
    </row>
    <row r="8" spans="1:42" ht="17.399999999999999">
      <c r="A8" s="136">
        <v>2</v>
      </c>
      <c r="B8" s="139" t="s">
        <v>83</v>
      </c>
      <c r="C8" s="139" t="s">
        <v>88</v>
      </c>
      <c r="D8" s="71" t="s">
        <v>90</v>
      </c>
      <c r="E8" s="73"/>
      <c r="F8" s="101"/>
      <c r="G8" s="72"/>
      <c r="H8" s="72"/>
      <c r="I8" s="72">
        <f t="shared" si="0"/>
        <v>0</v>
      </c>
      <c r="J8" s="72">
        <f t="shared" si="1"/>
        <v>0</v>
      </c>
      <c r="K8" s="121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3"/>
    </row>
    <row r="9" spans="1:42" ht="17.399999999999999">
      <c r="A9" s="137"/>
      <c r="B9" s="137"/>
      <c r="C9" s="140"/>
      <c r="D9" s="71" t="s">
        <v>91</v>
      </c>
      <c r="E9" s="73"/>
      <c r="F9" s="101"/>
      <c r="G9" s="72"/>
      <c r="H9" s="72"/>
      <c r="I9" s="72">
        <f t="shared" si="0"/>
        <v>0</v>
      </c>
      <c r="J9" s="72">
        <f t="shared" si="1"/>
        <v>0</v>
      </c>
      <c r="K9" s="121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3"/>
    </row>
    <row r="10" spans="1:42" ht="17.399999999999999">
      <c r="A10" s="138"/>
      <c r="B10" s="138"/>
      <c r="C10" s="141"/>
      <c r="D10" s="71" t="s">
        <v>102</v>
      </c>
      <c r="E10" s="73"/>
      <c r="F10" s="101"/>
      <c r="G10" s="72"/>
      <c r="H10" s="72"/>
      <c r="I10" s="72">
        <f t="shared" si="0"/>
        <v>0</v>
      </c>
      <c r="J10" s="72">
        <f t="shared" si="1"/>
        <v>0</v>
      </c>
      <c r="K10" s="121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3"/>
    </row>
    <row r="11" spans="1:42" ht="17.399999999999999">
      <c r="A11" s="136">
        <v>3</v>
      </c>
      <c r="B11" s="139" t="s">
        <v>84</v>
      </c>
      <c r="C11" s="139" t="s">
        <v>88</v>
      </c>
      <c r="D11" s="71" t="s">
        <v>90</v>
      </c>
      <c r="E11" s="73"/>
      <c r="F11" s="101"/>
      <c r="G11" s="72"/>
      <c r="H11" s="72"/>
      <c r="I11" s="72">
        <f t="shared" si="0"/>
        <v>0</v>
      </c>
      <c r="J11" s="72">
        <f t="shared" si="1"/>
        <v>0</v>
      </c>
      <c r="K11" s="121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3"/>
    </row>
    <row r="12" spans="1:42" ht="17.399999999999999">
      <c r="A12" s="137"/>
      <c r="B12" s="137"/>
      <c r="C12" s="140"/>
      <c r="D12" s="71" t="s">
        <v>91</v>
      </c>
      <c r="E12" s="73"/>
      <c r="F12" s="101"/>
      <c r="G12" s="72"/>
      <c r="H12" s="72"/>
      <c r="I12" s="72">
        <f t="shared" si="0"/>
        <v>0</v>
      </c>
      <c r="J12" s="72">
        <f t="shared" si="1"/>
        <v>0</v>
      </c>
      <c r="K12" s="121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3"/>
    </row>
    <row r="13" spans="1:42" ht="17.399999999999999">
      <c r="A13" s="138"/>
      <c r="B13" s="138"/>
      <c r="C13" s="141"/>
      <c r="D13" s="71" t="s">
        <v>102</v>
      </c>
      <c r="E13" s="73"/>
      <c r="F13" s="101"/>
      <c r="G13" s="72"/>
      <c r="H13" s="72"/>
      <c r="I13" s="72">
        <f t="shared" si="0"/>
        <v>0</v>
      </c>
      <c r="J13" s="72">
        <f t="shared" si="1"/>
        <v>0</v>
      </c>
      <c r="K13" s="121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3"/>
    </row>
    <row r="14" spans="1:42" ht="17.399999999999999">
      <c r="A14" s="136">
        <v>4</v>
      </c>
      <c r="B14" s="139" t="s">
        <v>85</v>
      </c>
      <c r="C14" s="139" t="s">
        <v>88</v>
      </c>
      <c r="D14" s="71" t="s">
        <v>90</v>
      </c>
      <c r="E14" s="73"/>
      <c r="F14" s="101"/>
      <c r="G14" s="72"/>
      <c r="H14" s="72"/>
      <c r="I14" s="72">
        <f t="shared" si="0"/>
        <v>0</v>
      </c>
      <c r="J14" s="72">
        <f t="shared" si="1"/>
        <v>0</v>
      </c>
      <c r="K14" s="121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3"/>
    </row>
    <row r="15" spans="1:42" ht="17.399999999999999">
      <c r="A15" s="137"/>
      <c r="B15" s="137"/>
      <c r="C15" s="140"/>
      <c r="D15" s="71" t="s">
        <v>91</v>
      </c>
      <c r="E15" s="73"/>
      <c r="F15" s="101"/>
      <c r="G15" s="72"/>
      <c r="H15" s="72"/>
      <c r="I15" s="72">
        <f t="shared" si="0"/>
        <v>0</v>
      </c>
      <c r="J15" s="72">
        <f t="shared" si="1"/>
        <v>0</v>
      </c>
      <c r="K15" s="121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3"/>
    </row>
    <row r="16" spans="1:42" ht="17.399999999999999">
      <c r="A16" s="138"/>
      <c r="B16" s="138"/>
      <c r="C16" s="141"/>
      <c r="D16" s="71" t="s">
        <v>102</v>
      </c>
      <c r="E16" s="73"/>
      <c r="F16" s="101"/>
      <c r="G16" s="72"/>
      <c r="H16" s="72"/>
      <c r="I16" s="72">
        <f t="shared" si="0"/>
        <v>0</v>
      </c>
      <c r="J16" s="72">
        <f t="shared" si="1"/>
        <v>0</v>
      </c>
      <c r="K16" s="121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3"/>
    </row>
    <row r="17" spans="1:42" ht="17.399999999999999">
      <c r="A17" s="136">
        <v>5</v>
      </c>
      <c r="B17" s="139" t="s">
        <v>86</v>
      </c>
      <c r="C17" s="139" t="s">
        <v>88</v>
      </c>
      <c r="D17" s="71" t="s">
        <v>90</v>
      </c>
      <c r="E17" s="73"/>
      <c r="F17" s="101"/>
      <c r="G17" s="72"/>
      <c r="H17" s="72"/>
      <c r="I17" s="72">
        <f t="shared" si="0"/>
        <v>0</v>
      </c>
      <c r="J17" s="72">
        <f t="shared" si="1"/>
        <v>0</v>
      </c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3"/>
    </row>
    <row r="18" spans="1:42" ht="17.399999999999999">
      <c r="A18" s="137"/>
      <c r="B18" s="137"/>
      <c r="C18" s="140"/>
      <c r="D18" s="71" t="s">
        <v>91</v>
      </c>
      <c r="E18" s="73"/>
      <c r="F18" s="101"/>
      <c r="G18" s="72"/>
      <c r="H18" s="72"/>
      <c r="I18" s="72">
        <f t="shared" si="0"/>
        <v>0</v>
      </c>
      <c r="J18" s="72">
        <f t="shared" si="1"/>
        <v>0</v>
      </c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3"/>
    </row>
    <row r="19" spans="1:42" ht="17.399999999999999">
      <c r="A19" s="138"/>
      <c r="B19" s="138"/>
      <c r="C19" s="141"/>
      <c r="D19" s="71" t="s">
        <v>102</v>
      </c>
      <c r="E19" s="73"/>
      <c r="F19" s="101"/>
      <c r="G19" s="72"/>
      <c r="H19" s="72"/>
      <c r="I19" s="72">
        <f t="shared" si="0"/>
        <v>0</v>
      </c>
      <c r="J19" s="72">
        <f t="shared" si="1"/>
        <v>0</v>
      </c>
      <c r="K19" s="121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3"/>
    </row>
    <row r="20" spans="1:42" ht="17.399999999999999">
      <c r="A20" s="136">
        <v>6</v>
      </c>
      <c r="B20" s="139" t="s">
        <v>87</v>
      </c>
      <c r="C20" s="139" t="s">
        <v>88</v>
      </c>
      <c r="D20" s="71" t="s">
        <v>90</v>
      </c>
      <c r="E20" s="73"/>
      <c r="F20" s="101"/>
      <c r="G20" s="72"/>
      <c r="H20" s="72"/>
      <c r="I20" s="72">
        <f t="shared" si="0"/>
        <v>0</v>
      </c>
      <c r="J20" s="72">
        <f t="shared" si="1"/>
        <v>0</v>
      </c>
      <c r="K20" s="121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3"/>
    </row>
    <row r="21" spans="1:42" ht="17.399999999999999">
      <c r="A21" s="137"/>
      <c r="B21" s="137"/>
      <c r="C21" s="140"/>
      <c r="D21" s="71" t="s">
        <v>91</v>
      </c>
      <c r="E21" s="73"/>
      <c r="F21" s="101"/>
      <c r="G21" s="72"/>
      <c r="H21" s="72"/>
      <c r="I21" s="72">
        <f t="shared" si="0"/>
        <v>0</v>
      </c>
      <c r="J21" s="72">
        <f t="shared" si="1"/>
        <v>0</v>
      </c>
      <c r="K21" s="121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3"/>
    </row>
    <row r="22" spans="1:42" ht="17.399999999999999">
      <c r="A22" s="138"/>
      <c r="B22" s="138"/>
      <c r="C22" s="141"/>
      <c r="D22" s="71" t="s">
        <v>102</v>
      </c>
      <c r="E22" s="73"/>
      <c r="F22" s="101"/>
      <c r="G22" s="72"/>
      <c r="H22" s="72"/>
      <c r="I22" s="72">
        <f t="shared" si="0"/>
        <v>0</v>
      </c>
      <c r="J22" s="72">
        <f t="shared" si="1"/>
        <v>0</v>
      </c>
      <c r="K22" s="124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6"/>
    </row>
    <row r="23" spans="1:42" s="79" customFormat="1" ht="24.6">
      <c r="A23" s="144" t="s">
        <v>63</v>
      </c>
      <c r="B23" s="145"/>
      <c r="C23" s="145"/>
      <c r="D23" s="146"/>
      <c r="E23" s="77">
        <f>SUM(E5:E22)</f>
        <v>0</v>
      </c>
      <c r="F23" s="102">
        <f>SUM(F5:F22)</f>
        <v>0</v>
      </c>
      <c r="G23" s="78"/>
      <c r="H23" s="81"/>
      <c r="I23" s="81"/>
      <c r="J23" s="102">
        <f>J22</f>
        <v>0</v>
      </c>
      <c r="K23" s="142">
        <f>J23</f>
        <v>0</v>
      </c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</row>
    <row r="24" spans="1:42">
      <c r="A24" s="49" t="s">
        <v>62</v>
      </c>
      <c r="B24" s="46" t="s">
        <v>66</v>
      </c>
    </row>
    <row r="25" spans="1:42">
      <c r="A25" s="48" t="s">
        <v>61</v>
      </c>
      <c r="B25" s="46" t="s">
        <v>67</v>
      </c>
    </row>
    <row r="26" spans="1:42">
      <c r="A26" s="47" t="s">
        <v>62</v>
      </c>
      <c r="B26" s="46" t="s">
        <v>68</v>
      </c>
    </row>
    <row r="27" spans="1:42"/>
    <row r="28" spans="1:42"/>
  </sheetData>
  <mergeCells count="35">
    <mergeCell ref="B11:B13"/>
    <mergeCell ref="C11:C13"/>
    <mergeCell ref="K23:AP23"/>
    <mergeCell ref="A23:D23"/>
    <mergeCell ref="A1:C1"/>
    <mergeCell ref="D1:K1"/>
    <mergeCell ref="L1:O1"/>
    <mergeCell ref="P1:W1"/>
    <mergeCell ref="P2:W2"/>
    <mergeCell ref="A11:A13"/>
    <mergeCell ref="A14:A16"/>
    <mergeCell ref="A17:A19"/>
    <mergeCell ref="A2:D3"/>
    <mergeCell ref="AB1:AF2"/>
    <mergeCell ref="X1:AA2"/>
    <mergeCell ref="L2:O3"/>
    <mergeCell ref="A5:A7"/>
    <mergeCell ref="A8:A10"/>
    <mergeCell ref="B5:B7"/>
    <mergeCell ref="C5:C7"/>
    <mergeCell ref="B8:B10"/>
    <mergeCell ref="C8:C10"/>
    <mergeCell ref="A20:A22"/>
    <mergeCell ref="B20:B22"/>
    <mergeCell ref="C20:C22"/>
    <mergeCell ref="B14:B16"/>
    <mergeCell ref="C14:C16"/>
    <mergeCell ref="B17:B19"/>
    <mergeCell ref="C17:C19"/>
    <mergeCell ref="K5:AP22"/>
    <mergeCell ref="K4:AP4"/>
    <mergeCell ref="E2:F3"/>
    <mergeCell ref="G2:G3"/>
    <mergeCell ref="H2:I3"/>
    <mergeCell ref="J2:K3"/>
  </mergeCells>
  <conditionalFormatting sqref="K5">
    <cfRule type="containsText" dxfId="5" priority="5" operator="containsText" text="S">
      <formula>NOT(ISERROR(SEARCH("S",K5)))</formula>
    </cfRule>
    <cfRule type="containsText" dxfId="4" priority="6" operator="containsText" text="V">
      <formula>NOT(ISERROR(SEARCH("V",K5)))</formula>
    </cfRule>
    <cfRule type="containsText" dxfId="3" priority="7" operator="containsText" text="X">
      <formula>NOT(ISERROR(SEARCH("X",K5)))</formula>
    </cfRule>
  </conditionalFormatting>
  <pageMargins left="0.28000000000000003" right="0.36" top="0.75" bottom="0.75" header="0.3" footer="0.3"/>
  <pageSetup paperSize="9" scale="7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BC28"/>
  <sheetViews>
    <sheetView showGridLines="0" zoomScale="85" zoomScaleNormal="85" workbookViewId="0">
      <pane xSplit="4" ySplit="6" topLeftCell="P7" activePane="bottomRight" state="frozen"/>
      <selection pane="topRight" activeCell="E1" sqref="E1"/>
      <selection pane="bottomLeft" activeCell="A7" sqref="A7"/>
      <selection pane="bottomRight" activeCell="M22" sqref="M22"/>
    </sheetView>
  </sheetViews>
  <sheetFormatPr baseColWidth="10" defaultColWidth="0" defaultRowHeight="13.2" zeroHeight="1"/>
  <cols>
    <col min="1" max="1" width="6.5546875" customWidth="1"/>
    <col min="2" max="2" width="15.5546875" customWidth="1"/>
    <col min="3" max="3" width="13.5546875" customWidth="1"/>
    <col min="4" max="4" width="15" customWidth="1"/>
    <col min="5" max="10" width="8.33203125" customWidth="1"/>
    <col min="11" max="11" width="40.33203125" customWidth="1"/>
    <col min="12" max="12" width="20.44140625" customWidth="1"/>
    <col min="13" max="14" width="16.109375" customWidth="1"/>
    <col min="15" max="20" width="8.33203125" customWidth="1"/>
    <col min="21" max="52" width="5.33203125" customWidth="1"/>
    <col min="53" max="55" width="0" hidden="1" customWidth="1"/>
    <col min="56" max="16384" width="9.109375" hidden="1"/>
  </cols>
  <sheetData>
    <row r="1" spans="1:52" s="45" customFormat="1" ht="36" customHeight="1">
      <c r="A1" s="147" t="s">
        <v>78</v>
      </c>
      <c r="B1" s="147"/>
      <c r="C1" s="147"/>
      <c r="D1" s="165">
        <f>'Spaghetti-Before'!D1:K1</f>
        <v>0</v>
      </c>
      <c r="E1" s="166"/>
      <c r="F1" s="166"/>
      <c r="G1" s="166"/>
      <c r="H1" s="166"/>
      <c r="I1" s="166"/>
      <c r="J1" s="167"/>
      <c r="K1" s="165"/>
      <c r="L1" s="166"/>
      <c r="M1" s="166"/>
      <c r="N1" s="167"/>
      <c r="O1" s="165"/>
      <c r="P1" s="166"/>
      <c r="Q1" s="166"/>
      <c r="R1" s="166"/>
      <c r="S1" s="166"/>
      <c r="T1" s="166"/>
      <c r="U1" s="167"/>
      <c r="V1" s="149" t="s">
        <v>58</v>
      </c>
      <c r="W1" s="149"/>
      <c r="X1" s="149"/>
      <c r="Y1" s="149"/>
      <c r="Z1" s="150">
        <f>'Spaghetti-Before'!P1</f>
        <v>0</v>
      </c>
      <c r="AA1" s="150"/>
      <c r="AB1" s="150"/>
      <c r="AC1" s="150"/>
      <c r="AD1" s="150"/>
      <c r="AE1" s="150"/>
      <c r="AF1" s="150"/>
      <c r="AG1" s="150"/>
      <c r="AH1" s="156" t="s">
        <v>59</v>
      </c>
      <c r="AI1" s="156"/>
      <c r="AJ1" s="156"/>
      <c r="AK1" s="156"/>
      <c r="AL1" s="155">
        <f ca="1">TODAY()</f>
        <v>44874</v>
      </c>
      <c r="AM1" s="155"/>
      <c r="AN1" s="155"/>
      <c r="AO1" s="155"/>
      <c r="AP1" s="155"/>
      <c r="AQ1" s="80"/>
      <c r="AR1" s="80"/>
      <c r="AS1" s="80"/>
      <c r="AT1" s="80"/>
      <c r="AU1" s="80"/>
      <c r="AV1" s="80"/>
      <c r="AW1" s="80"/>
      <c r="AX1" s="80"/>
      <c r="AY1" s="80"/>
      <c r="AZ1" s="80"/>
    </row>
    <row r="2" spans="1:52" s="45" customFormat="1" ht="29.25" customHeight="1">
      <c r="A2" s="151" t="s">
        <v>100</v>
      </c>
      <c r="B2" s="152"/>
      <c r="C2" s="152"/>
      <c r="D2" s="168"/>
      <c r="E2" s="161">
        <f>J23</f>
        <v>0</v>
      </c>
      <c r="F2" s="161"/>
      <c r="G2" s="161"/>
      <c r="H2" s="161"/>
      <c r="I2" s="161"/>
      <c r="J2" s="161"/>
      <c r="K2" s="162" t="str">
        <f>IFERROR(1-O2/E2,"")</f>
        <v/>
      </c>
      <c r="L2" s="162"/>
      <c r="M2" s="162"/>
      <c r="N2" s="162"/>
      <c r="O2" s="161">
        <f>T23</f>
        <v>0</v>
      </c>
      <c r="P2" s="161"/>
      <c r="Q2" s="161"/>
      <c r="R2" s="161"/>
      <c r="S2" s="161"/>
      <c r="T2" s="161"/>
      <c r="U2" s="161"/>
      <c r="V2" s="157" t="s">
        <v>79</v>
      </c>
      <c r="W2" s="158"/>
      <c r="X2" s="158"/>
      <c r="Y2" s="158"/>
      <c r="Z2" s="150">
        <f>'Spaghetti-Before'!P2</f>
        <v>0</v>
      </c>
      <c r="AA2" s="150"/>
      <c r="AB2" s="150"/>
      <c r="AC2" s="150"/>
      <c r="AD2" s="150"/>
      <c r="AE2" s="150"/>
      <c r="AF2" s="150"/>
      <c r="AG2" s="150"/>
      <c r="AH2" s="156"/>
      <c r="AI2" s="156"/>
      <c r="AJ2" s="156"/>
      <c r="AK2" s="156"/>
      <c r="AL2" s="155"/>
      <c r="AM2" s="155"/>
      <c r="AN2" s="155"/>
      <c r="AO2" s="155"/>
      <c r="AP2" s="155"/>
      <c r="AQ2" s="80"/>
      <c r="AR2" s="82" t="s">
        <v>5</v>
      </c>
      <c r="AS2" s="80"/>
      <c r="AT2" s="80"/>
      <c r="AU2" s="80"/>
      <c r="AV2" s="80"/>
      <c r="AW2" s="80"/>
      <c r="AX2" s="80"/>
      <c r="AY2" s="80"/>
      <c r="AZ2" s="80"/>
    </row>
    <row r="3" spans="1:52" s="45" customFormat="1" ht="36" customHeight="1">
      <c r="A3" s="153"/>
      <c r="B3" s="154"/>
      <c r="C3" s="154"/>
      <c r="D3" s="169"/>
      <c r="E3" s="163" t="s">
        <v>112</v>
      </c>
      <c r="F3" s="163"/>
      <c r="G3" s="163"/>
      <c r="H3" s="163"/>
      <c r="I3" s="163"/>
      <c r="J3" s="163"/>
      <c r="K3" s="164" t="s">
        <v>110</v>
      </c>
      <c r="L3" s="164"/>
      <c r="M3" s="164"/>
      <c r="N3" s="164"/>
      <c r="O3" s="163" t="s">
        <v>111</v>
      </c>
      <c r="P3" s="163"/>
      <c r="Q3" s="163"/>
      <c r="R3" s="163"/>
      <c r="S3" s="163"/>
      <c r="T3" s="163"/>
      <c r="U3" s="163"/>
      <c r="V3" s="159"/>
      <c r="W3" s="160"/>
      <c r="X3" s="160"/>
      <c r="Y3" s="160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80"/>
      <c r="AR3" s="82" t="s">
        <v>6</v>
      </c>
      <c r="AS3" s="80"/>
      <c r="AT3" s="80"/>
      <c r="AU3" s="80"/>
      <c r="AV3" s="80"/>
      <c r="AW3" s="80"/>
      <c r="AX3" s="80"/>
      <c r="AY3" s="80"/>
      <c r="AZ3" s="80"/>
    </row>
    <row r="4" spans="1:52" s="76" customFormat="1" ht="67.5" customHeight="1">
      <c r="A4" s="74" t="s">
        <v>56</v>
      </c>
      <c r="B4" s="75" t="s">
        <v>57</v>
      </c>
      <c r="C4" s="75" t="s">
        <v>60</v>
      </c>
      <c r="D4" s="74" t="s">
        <v>89</v>
      </c>
      <c r="E4" s="103" t="s">
        <v>101</v>
      </c>
      <c r="F4" s="103" t="s">
        <v>107</v>
      </c>
      <c r="G4" s="103" t="s">
        <v>103</v>
      </c>
      <c r="H4" s="103" t="s">
        <v>104</v>
      </c>
      <c r="I4" s="104" t="s">
        <v>105</v>
      </c>
      <c r="J4" s="104" t="s">
        <v>109</v>
      </c>
      <c r="K4" s="83" t="s">
        <v>92</v>
      </c>
      <c r="L4" s="83" t="s">
        <v>93</v>
      </c>
      <c r="M4" s="83" t="s">
        <v>94</v>
      </c>
      <c r="N4" s="83" t="s">
        <v>95</v>
      </c>
      <c r="O4" s="103" t="s">
        <v>101</v>
      </c>
      <c r="P4" s="103" t="s">
        <v>107</v>
      </c>
      <c r="Q4" s="103" t="s">
        <v>103</v>
      </c>
      <c r="R4" s="103" t="s">
        <v>104</v>
      </c>
      <c r="S4" s="104" t="s">
        <v>105</v>
      </c>
      <c r="T4" s="104" t="s">
        <v>109</v>
      </c>
      <c r="U4" s="127" t="s">
        <v>117</v>
      </c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9"/>
    </row>
    <row r="5" spans="1:52" ht="17.399999999999999">
      <c r="A5" s="136">
        <v>1</v>
      </c>
      <c r="B5" s="139" t="s">
        <v>82</v>
      </c>
      <c r="C5" s="139" t="s">
        <v>88</v>
      </c>
      <c r="D5" s="71" t="s">
        <v>90</v>
      </c>
      <c r="E5" s="73">
        <f>'Spaghetti-Before'!E5</f>
        <v>0</v>
      </c>
      <c r="F5" s="101">
        <f>'Spaghetti-Before'!F5</f>
        <v>0</v>
      </c>
      <c r="G5" s="72">
        <f>'Spaghetti-Before'!G5</f>
        <v>0</v>
      </c>
      <c r="H5" s="72">
        <f>'Spaghetti-Before'!H5</f>
        <v>0</v>
      </c>
      <c r="I5" s="72">
        <f>H5-G5</f>
        <v>0</v>
      </c>
      <c r="J5" s="72">
        <f>I5</f>
        <v>0</v>
      </c>
      <c r="K5" s="84"/>
      <c r="L5" s="84"/>
      <c r="M5" s="84"/>
      <c r="N5" s="84"/>
      <c r="O5" s="73">
        <f>'Spaghetti-Before'!O5</f>
        <v>0</v>
      </c>
      <c r="P5" s="101">
        <f>'Spaghetti-Before'!P5</f>
        <v>0</v>
      </c>
      <c r="Q5" s="72">
        <f>'Spaghetti-Before'!Q5</f>
        <v>0</v>
      </c>
      <c r="R5" s="72">
        <f>'Spaghetti-Before'!R5</f>
        <v>0</v>
      </c>
      <c r="S5" s="72">
        <f>R5-Q5</f>
        <v>0</v>
      </c>
      <c r="T5" s="72">
        <f>S5</f>
        <v>0</v>
      </c>
      <c r="U5" s="118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20"/>
    </row>
    <row r="6" spans="1:52" ht="17.399999999999999">
      <c r="A6" s="137"/>
      <c r="B6" s="137"/>
      <c r="C6" s="140"/>
      <c r="D6" s="71" t="s">
        <v>91</v>
      </c>
      <c r="E6" s="73">
        <f>'Spaghetti-Before'!E6</f>
        <v>0</v>
      </c>
      <c r="F6" s="101">
        <f>'Spaghetti-Before'!F6</f>
        <v>0</v>
      </c>
      <c r="G6" s="72">
        <f>'Spaghetti-Before'!G6</f>
        <v>0</v>
      </c>
      <c r="H6" s="72">
        <f>'Spaghetti-Before'!H6</f>
        <v>0</v>
      </c>
      <c r="I6" s="72">
        <f t="shared" ref="I6:I22" si="0">H6-G6</f>
        <v>0</v>
      </c>
      <c r="J6" s="72">
        <f>J5+I6</f>
        <v>0</v>
      </c>
      <c r="K6" s="84"/>
      <c r="L6" s="84"/>
      <c r="M6" s="84"/>
      <c r="N6" s="84"/>
      <c r="O6" s="73">
        <f>'Spaghetti-Before'!O6</f>
        <v>0</v>
      </c>
      <c r="P6" s="101">
        <f>'Spaghetti-Before'!P6</f>
        <v>0</v>
      </c>
      <c r="Q6" s="72">
        <f>'Spaghetti-Before'!Q6</f>
        <v>0</v>
      </c>
      <c r="R6" s="72">
        <f>'Spaghetti-Before'!R6</f>
        <v>0</v>
      </c>
      <c r="S6" s="72">
        <f t="shared" ref="S6:S22" si="1">R6-Q6</f>
        <v>0</v>
      </c>
      <c r="T6" s="72">
        <f>T5+S6</f>
        <v>0</v>
      </c>
      <c r="U6" s="121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3"/>
    </row>
    <row r="7" spans="1:52" ht="17.399999999999999">
      <c r="A7" s="138"/>
      <c r="B7" s="138"/>
      <c r="C7" s="141"/>
      <c r="D7" s="71" t="s">
        <v>102</v>
      </c>
      <c r="E7" s="73">
        <f>'Spaghetti-Before'!E7</f>
        <v>0</v>
      </c>
      <c r="F7" s="101">
        <f>'Spaghetti-Before'!F7</f>
        <v>0</v>
      </c>
      <c r="G7" s="72">
        <f>'Spaghetti-Before'!G7</f>
        <v>0</v>
      </c>
      <c r="H7" s="72">
        <f>'Spaghetti-Before'!H7</f>
        <v>0</v>
      </c>
      <c r="I7" s="72">
        <f t="shared" si="0"/>
        <v>0</v>
      </c>
      <c r="J7" s="72">
        <f t="shared" ref="J7:J22" si="2">J6+I7</f>
        <v>0</v>
      </c>
      <c r="K7" s="84"/>
      <c r="L7" s="84"/>
      <c r="M7" s="84"/>
      <c r="N7" s="84"/>
      <c r="O7" s="73">
        <f>'Spaghetti-Before'!O7</f>
        <v>0</v>
      </c>
      <c r="P7" s="101">
        <f>'Spaghetti-Before'!P7</f>
        <v>0</v>
      </c>
      <c r="Q7" s="72">
        <f>'Spaghetti-Before'!Q7</f>
        <v>0</v>
      </c>
      <c r="R7" s="72">
        <f>'Spaghetti-Before'!R7</f>
        <v>0</v>
      </c>
      <c r="S7" s="72">
        <f t="shared" si="1"/>
        <v>0</v>
      </c>
      <c r="T7" s="72">
        <f t="shared" ref="T7:T22" si="3">T6+S7</f>
        <v>0</v>
      </c>
      <c r="U7" s="121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3"/>
    </row>
    <row r="8" spans="1:52" ht="17.399999999999999">
      <c r="A8" s="136">
        <v>2</v>
      </c>
      <c r="B8" s="139" t="s">
        <v>83</v>
      </c>
      <c r="C8" s="139" t="s">
        <v>88</v>
      </c>
      <c r="D8" s="71" t="s">
        <v>90</v>
      </c>
      <c r="E8" s="73">
        <f>'Spaghetti-Before'!E8</f>
        <v>0</v>
      </c>
      <c r="F8" s="101">
        <f>'Spaghetti-Before'!F8</f>
        <v>0</v>
      </c>
      <c r="G8" s="72">
        <f>'Spaghetti-Before'!G8</f>
        <v>0</v>
      </c>
      <c r="H8" s="72">
        <f>'Spaghetti-Before'!H8</f>
        <v>0</v>
      </c>
      <c r="I8" s="72">
        <f t="shared" si="0"/>
        <v>0</v>
      </c>
      <c r="J8" s="72">
        <f t="shared" si="2"/>
        <v>0</v>
      </c>
      <c r="K8" s="84"/>
      <c r="L8" s="84"/>
      <c r="M8" s="84"/>
      <c r="N8" s="84"/>
      <c r="O8" s="73">
        <f>'Spaghetti-Before'!O8</f>
        <v>0</v>
      </c>
      <c r="P8" s="101">
        <f>'Spaghetti-Before'!P8</f>
        <v>0</v>
      </c>
      <c r="Q8" s="72">
        <f>'Spaghetti-Before'!Q8</f>
        <v>0</v>
      </c>
      <c r="R8" s="72">
        <f>'Spaghetti-Before'!R8</f>
        <v>0</v>
      </c>
      <c r="S8" s="72">
        <f t="shared" si="1"/>
        <v>0</v>
      </c>
      <c r="T8" s="72">
        <f t="shared" si="3"/>
        <v>0</v>
      </c>
      <c r="U8" s="121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3"/>
    </row>
    <row r="9" spans="1:52" ht="17.399999999999999">
      <c r="A9" s="137"/>
      <c r="B9" s="137"/>
      <c r="C9" s="140"/>
      <c r="D9" s="71" t="s">
        <v>91</v>
      </c>
      <c r="E9" s="73">
        <f>'Spaghetti-Before'!E9</f>
        <v>0</v>
      </c>
      <c r="F9" s="101">
        <f>'Spaghetti-Before'!F9</f>
        <v>0</v>
      </c>
      <c r="G9" s="72">
        <f>'Spaghetti-Before'!G9</f>
        <v>0</v>
      </c>
      <c r="H9" s="72">
        <f>'Spaghetti-Before'!H9</f>
        <v>0</v>
      </c>
      <c r="I9" s="72">
        <f t="shared" si="0"/>
        <v>0</v>
      </c>
      <c r="J9" s="72">
        <f t="shared" si="2"/>
        <v>0</v>
      </c>
      <c r="K9" s="84"/>
      <c r="L9" s="84"/>
      <c r="M9" s="84"/>
      <c r="N9" s="84"/>
      <c r="O9" s="73">
        <f>'Spaghetti-Before'!O9</f>
        <v>0</v>
      </c>
      <c r="P9" s="101">
        <f>'Spaghetti-Before'!P9</f>
        <v>0</v>
      </c>
      <c r="Q9" s="72">
        <f>'Spaghetti-Before'!Q9</f>
        <v>0</v>
      </c>
      <c r="R9" s="72">
        <f>'Spaghetti-Before'!R9</f>
        <v>0</v>
      </c>
      <c r="S9" s="72">
        <f t="shared" si="1"/>
        <v>0</v>
      </c>
      <c r="T9" s="72">
        <f t="shared" si="3"/>
        <v>0</v>
      </c>
      <c r="U9" s="121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3"/>
    </row>
    <row r="10" spans="1:52" ht="17.399999999999999">
      <c r="A10" s="138"/>
      <c r="B10" s="138"/>
      <c r="C10" s="141"/>
      <c r="D10" s="71" t="s">
        <v>102</v>
      </c>
      <c r="E10" s="73">
        <f>'Spaghetti-Before'!E10</f>
        <v>0</v>
      </c>
      <c r="F10" s="101">
        <f>'Spaghetti-Before'!F10</f>
        <v>0</v>
      </c>
      <c r="G10" s="72">
        <f>'Spaghetti-Before'!G10</f>
        <v>0</v>
      </c>
      <c r="H10" s="72">
        <f>'Spaghetti-Before'!H10</f>
        <v>0</v>
      </c>
      <c r="I10" s="72">
        <f t="shared" si="0"/>
        <v>0</v>
      </c>
      <c r="J10" s="72">
        <f t="shared" si="2"/>
        <v>0</v>
      </c>
      <c r="K10" s="84"/>
      <c r="L10" s="84"/>
      <c r="M10" s="84"/>
      <c r="N10" s="84"/>
      <c r="O10" s="73">
        <f>'Spaghetti-Before'!O10</f>
        <v>0</v>
      </c>
      <c r="P10" s="101">
        <f>'Spaghetti-Before'!P10</f>
        <v>0</v>
      </c>
      <c r="Q10" s="72">
        <f>'Spaghetti-Before'!Q10</f>
        <v>0</v>
      </c>
      <c r="R10" s="72">
        <f>'Spaghetti-Before'!R10</f>
        <v>0</v>
      </c>
      <c r="S10" s="72">
        <f t="shared" si="1"/>
        <v>0</v>
      </c>
      <c r="T10" s="72">
        <f t="shared" si="3"/>
        <v>0</v>
      </c>
      <c r="U10" s="121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3"/>
    </row>
    <row r="11" spans="1:52" ht="17.399999999999999">
      <c r="A11" s="136">
        <v>3</v>
      </c>
      <c r="B11" s="139" t="s">
        <v>84</v>
      </c>
      <c r="C11" s="139" t="s">
        <v>88</v>
      </c>
      <c r="D11" s="71" t="s">
        <v>90</v>
      </c>
      <c r="E11" s="73">
        <f>'Spaghetti-Before'!E11</f>
        <v>0</v>
      </c>
      <c r="F11" s="101">
        <f>'Spaghetti-Before'!F11</f>
        <v>0</v>
      </c>
      <c r="G11" s="72">
        <f>'Spaghetti-Before'!G11</f>
        <v>0</v>
      </c>
      <c r="H11" s="72">
        <f>'Spaghetti-Before'!H11</f>
        <v>0</v>
      </c>
      <c r="I11" s="72">
        <f t="shared" si="0"/>
        <v>0</v>
      </c>
      <c r="J11" s="72">
        <f t="shared" si="2"/>
        <v>0</v>
      </c>
      <c r="K11" s="84"/>
      <c r="L11" s="84"/>
      <c r="M11" s="84"/>
      <c r="N11" s="84"/>
      <c r="O11" s="73">
        <f>'Spaghetti-Before'!O11</f>
        <v>0</v>
      </c>
      <c r="P11" s="101">
        <f>'Spaghetti-Before'!P11</f>
        <v>0</v>
      </c>
      <c r="Q11" s="72">
        <f>'Spaghetti-Before'!Q11</f>
        <v>0</v>
      </c>
      <c r="R11" s="72">
        <f>'Spaghetti-Before'!R11</f>
        <v>0</v>
      </c>
      <c r="S11" s="72">
        <f t="shared" si="1"/>
        <v>0</v>
      </c>
      <c r="T11" s="72">
        <f t="shared" si="3"/>
        <v>0</v>
      </c>
      <c r="U11" s="121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3"/>
    </row>
    <row r="12" spans="1:52" ht="17.399999999999999">
      <c r="A12" s="137"/>
      <c r="B12" s="137"/>
      <c r="C12" s="140"/>
      <c r="D12" s="71" t="s">
        <v>91</v>
      </c>
      <c r="E12" s="73">
        <f>'Spaghetti-Before'!E12</f>
        <v>0</v>
      </c>
      <c r="F12" s="101">
        <f>'Spaghetti-Before'!F12</f>
        <v>0</v>
      </c>
      <c r="G12" s="72">
        <f>'Spaghetti-Before'!G12</f>
        <v>0</v>
      </c>
      <c r="H12" s="72">
        <f>'Spaghetti-Before'!H12</f>
        <v>0</v>
      </c>
      <c r="I12" s="72">
        <f t="shared" si="0"/>
        <v>0</v>
      </c>
      <c r="J12" s="72">
        <f t="shared" si="2"/>
        <v>0</v>
      </c>
      <c r="K12" s="84"/>
      <c r="L12" s="84"/>
      <c r="M12" s="84"/>
      <c r="N12" s="84"/>
      <c r="O12" s="73">
        <f>'Spaghetti-Before'!O12</f>
        <v>0</v>
      </c>
      <c r="P12" s="101">
        <f>'Spaghetti-Before'!P12</f>
        <v>0</v>
      </c>
      <c r="Q12" s="72">
        <f>'Spaghetti-Before'!Q12</f>
        <v>0</v>
      </c>
      <c r="R12" s="72">
        <f>'Spaghetti-Before'!R12</f>
        <v>0</v>
      </c>
      <c r="S12" s="72">
        <f t="shared" si="1"/>
        <v>0</v>
      </c>
      <c r="T12" s="72">
        <f t="shared" si="3"/>
        <v>0</v>
      </c>
      <c r="U12" s="121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3"/>
    </row>
    <row r="13" spans="1:52" ht="17.399999999999999">
      <c r="A13" s="138"/>
      <c r="B13" s="138"/>
      <c r="C13" s="141"/>
      <c r="D13" s="71" t="s">
        <v>102</v>
      </c>
      <c r="E13" s="73">
        <f>'Spaghetti-Before'!E13</f>
        <v>0</v>
      </c>
      <c r="F13" s="101">
        <f>'Spaghetti-Before'!F13</f>
        <v>0</v>
      </c>
      <c r="G13" s="72">
        <f>'Spaghetti-Before'!G13</f>
        <v>0</v>
      </c>
      <c r="H13" s="72">
        <f>'Spaghetti-Before'!H13</f>
        <v>0</v>
      </c>
      <c r="I13" s="72">
        <f t="shared" si="0"/>
        <v>0</v>
      </c>
      <c r="J13" s="72">
        <f t="shared" si="2"/>
        <v>0</v>
      </c>
      <c r="K13" s="84"/>
      <c r="L13" s="84"/>
      <c r="M13" s="84"/>
      <c r="N13" s="84"/>
      <c r="O13" s="73">
        <f>'Spaghetti-Before'!O13</f>
        <v>0</v>
      </c>
      <c r="P13" s="101">
        <f>'Spaghetti-Before'!P13</f>
        <v>0</v>
      </c>
      <c r="Q13" s="72">
        <f>'Spaghetti-Before'!Q13</f>
        <v>0</v>
      </c>
      <c r="R13" s="72">
        <f>'Spaghetti-Before'!R13</f>
        <v>0</v>
      </c>
      <c r="S13" s="72">
        <f t="shared" si="1"/>
        <v>0</v>
      </c>
      <c r="T13" s="72">
        <f t="shared" si="3"/>
        <v>0</v>
      </c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3"/>
    </row>
    <row r="14" spans="1:52" ht="17.399999999999999">
      <c r="A14" s="136">
        <v>4</v>
      </c>
      <c r="B14" s="139" t="s">
        <v>85</v>
      </c>
      <c r="C14" s="139" t="s">
        <v>88</v>
      </c>
      <c r="D14" s="71" t="s">
        <v>90</v>
      </c>
      <c r="E14" s="73">
        <f>'Spaghetti-Before'!E14</f>
        <v>0</v>
      </c>
      <c r="F14" s="101">
        <f>'Spaghetti-Before'!F14</f>
        <v>0</v>
      </c>
      <c r="G14" s="72">
        <f>'Spaghetti-Before'!G14</f>
        <v>0</v>
      </c>
      <c r="H14" s="72">
        <f>'Spaghetti-Before'!H14</f>
        <v>0</v>
      </c>
      <c r="I14" s="72">
        <f t="shared" si="0"/>
        <v>0</v>
      </c>
      <c r="J14" s="72">
        <f t="shared" si="2"/>
        <v>0</v>
      </c>
      <c r="K14" s="84"/>
      <c r="L14" s="84"/>
      <c r="M14" s="84"/>
      <c r="N14" s="84"/>
      <c r="O14" s="73">
        <f>'Spaghetti-Before'!O14</f>
        <v>0</v>
      </c>
      <c r="P14" s="101">
        <f>'Spaghetti-Before'!P14</f>
        <v>0</v>
      </c>
      <c r="Q14" s="72">
        <f>'Spaghetti-Before'!Q14</f>
        <v>0</v>
      </c>
      <c r="R14" s="72">
        <f>'Spaghetti-Before'!R14</f>
        <v>0</v>
      </c>
      <c r="S14" s="72">
        <f t="shared" si="1"/>
        <v>0</v>
      </c>
      <c r="T14" s="72">
        <f t="shared" si="3"/>
        <v>0</v>
      </c>
      <c r="U14" s="121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3"/>
    </row>
    <row r="15" spans="1:52" ht="17.399999999999999">
      <c r="A15" s="137"/>
      <c r="B15" s="137"/>
      <c r="C15" s="140"/>
      <c r="D15" s="71" t="s">
        <v>91</v>
      </c>
      <c r="E15" s="73">
        <f>'Spaghetti-Before'!E15</f>
        <v>0</v>
      </c>
      <c r="F15" s="101">
        <f>'Spaghetti-Before'!F15</f>
        <v>0</v>
      </c>
      <c r="G15" s="72">
        <f>'Spaghetti-Before'!G15</f>
        <v>0</v>
      </c>
      <c r="H15" s="72">
        <f>'Spaghetti-Before'!H15</f>
        <v>0</v>
      </c>
      <c r="I15" s="72">
        <f t="shared" si="0"/>
        <v>0</v>
      </c>
      <c r="J15" s="72">
        <f t="shared" si="2"/>
        <v>0</v>
      </c>
      <c r="K15" s="84"/>
      <c r="L15" s="84"/>
      <c r="M15" s="84"/>
      <c r="N15" s="84"/>
      <c r="O15" s="73">
        <f>'Spaghetti-Before'!O15</f>
        <v>0</v>
      </c>
      <c r="P15" s="101">
        <f>'Spaghetti-Before'!P15</f>
        <v>0</v>
      </c>
      <c r="Q15" s="72">
        <f>'Spaghetti-Before'!Q15</f>
        <v>0</v>
      </c>
      <c r="R15" s="72">
        <f>'Spaghetti-Before'!R15</f>
        <v>0</v>
      </c>
      <c r="S15" s="72">
        <f t="shared" si="1"/>
        <v>0</v>
      </c>
      <c r="T15" s="72">
        <f t="shared" si="3"/>
        <v>0</v>
      </c>
      <c r="U15" s="121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3"/>
    </row>
    <row r="16" spans="1:52" ht="17.399999999999999">
      <c r="A16" s="138"/>
      <c r="B16" s="138"/>
      <c r="C16" s="141"/>
      <c r="D16" s="71" t="s">
        <v>102</v>
      </c>
      <c r="E16" s="73">
        <f>'Spaghetti-Before'!E16</f>
        <v>0</v>
      </c>
      <c r="F16" s="101">
        <f>'Spaghetti-Before'!F16</f>
        <v>0</v>
      </c>
      <c r="G16" s="72">
        <f>'Spaghetti-Before'!G16</f>
        <v>0</v>
      </c>
      <c r="H16" s="72">
        <f>'Spaghetti-Before'!H16</f>
        <v>0</v>
      </c>
      <c r="I16" s="72">
        <f t="shared" si="0"/>
        <v>0</v>
      </c>
      <c r="J16" s="72">
        <f t="shared" si="2"/>
        <v>0</v>
      </c>
      <c r="K16" s="84"/>
      <c r="L16" s="84"/>
      <c r="M16" s="84"/>
      <c r="N16" s="84"/>
      <c r="O16" s="73">
        <f>'Spaghetti-Before'!O16</f>
        <v>0</v>
      </c>
      <c r="P16" s="101">
        <f>'Spaghetti-Before'!P16</f>
        <v>0</v>
      </c>
      <c r="Q16" s="72">
        <f>'Spaghetti-Before'!Q16</f>
        <v>0</v>
      </c>
      <c r="R16" s="72">
        <f>'Spaghetti-Before'!R16</f>
        <v>0</v>
      </c>
      <c r="S16" s="72">
        <f t="shared" si="1"/>
        <v>0</v>
      </c>
      <c r="T16" s="72">
        <f t="shared" si="3"/>
        <v>0</v>
      </c>
      <c r="U16" s="121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3"/>
    </row>
    <row r="17" spans="1:52" ht="17.399999999999999">
      <c r="A17" s="136">
        <v>5</v>
      </c>
      <c r="B17" s="139" t="s">
        <v>86</v>
      </c>
      <c r="C17" s="139" t="s">
        <v>88</v>
      </c>
      <c r="D17" s="71" t="s">
        <v>90</v>
      </c>
      <c r="E17" s="73">
        <f>'Spaghetti-Before'!E17</f>
        <v>0</v>
      </c>
      <c r="F17" s="101">
        <f>'Spaghetti-Before'!F17</f>
        <v>0</v>
      </c>
      <c r="G17" s="72">
        <f>'Spaghetti-Before'!G17</f>
        <v>0</v>
      </c>
      <c r="H17" s="72">
        <f>'Spaghetti-Before'!H17</f>
        <v>0</v>
      </c>
      <c r="I17" s="72">
        <f t="shared" si="0"/>
        <v>0</v>
      </c>
      <c r="J17" s="72">
        <f t="shared" si="2"/>
        <v>0</v>
      </c>
      <c r="K17" s="84"/>
      <c r="L17" s="84"/>
      <c r="M17" s="84"/>
      <c r="N17" s="84"/>
      <c r="O17" s="73">
        <f>'Spaghetti-Before'!O17</f>
        <v>0</v>
      </c>
      <c r="P17" s="101">
        <f>'Spaghetti-Before'!P17</f>
        <v>0</v>
      </c>
      <c r="Q17" s="72">
        <f>'Spaghetti-Before'!Q17</f>
        <v>0</v>
      </c>
      <c r="R17" s="72">
        <f>'Spaghetti-Before'!R17</f>
        <v>0</v>
      </c>
      <c r="S17" s="72">
        <f t="shared" si="1"/>
        <v>0</v>
      </c>
      <c r="T17" s="72">
        <f t="shared" si="3"/>
        <v>0</v>
      </c>
      <c r="U17" s="121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3"/>
    </row>
    <row r="18" spans="1:52" ht="17.399999999999999">
      <c r="A18" s="137"/>
      <c r="B18" s="137"/>
      <c r="C18" s="140"/>
      <c r="D18" s="71" t="s">
        <v>91</v>
      </c>
      <c r="E18" s="73">
        <f>'Spaghetti-Before'!E18</f>
        <v>0</v>
      </c>
      <c r="F18" s="101">
        <f>'Spaghetti-Before'!F18</f>
        <v>0</v>
      </c>
      <c r="G18" s="72">
        <f>'Spaghetti-Before'!G18</f>
        <v>0</v>
      </c>
      <c r="H18" s="72">
        <f>'Spaghetti-Before'!H18</f>
        <v>0</v>
      </c>
      <c r="I18" s="72">
        <f t="shared" si="0"/>
        <v>0</v>
      </c>
      <c r="J18" s="72">
        <f t="shared" si="2"/>
        <v>0</v>
      </c>
      <c r="K18" s="84"/>
      <c r="L18" s="84"/>
      <c r="M18" s="84"/>
      <c r="N18" s="84"/>
      <c r="O18" s="73">
        <f>'Spaghetti-Before'!O18</f>
        <v>0</v>
      </c>
      <c r="P18" s="101">
        <f>'Spaghetti-Before'!P18</f>
        <v>0</v>
      </c>
      <c r="Q18" s="72">
        <f>'Spaghetti-Before'!Q18</f>
        <v>0</v>
      </c>
      <c r="R18" s="72">
        <f>'Spaghetti-Before'!R18</f>
        <v>0</v>
      </c>
      <c r="S18" s="72">
        <f t="shared" si="1"/>
        <v>0</v>
      </c>
      <c r="T18" s="72">
        <f t="shared" si="3"/>
        <v>0</v>
      </c>
      <c r="U18" s="121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</row>
    <row r="19" spans="1:52" ht="17.399999999999999">
      <c r="A19" s="138"/>
      <c r="B19" s="138"/>
      <c r="C19" s="141"/>
      <c r="D19" s="71" t="s">
        <v>102</v>
      </c>
      <c r="E19" s="73">
        <f>'Spaghetti-Before'!E19</f>
        <v>0</v>
      </c>
      <c r="F19" s="101">
        <f>'Spaghetti-Before'!F19</f>
        <v>0</v>
      </c>
      <c r="G19" s="72">
        <f>'Spaghetti-Before'!G19</f>
        <v>0</v>
      </c>
      <c r="H19" s="72">
        <f>'Spaghetti-Before'!H19</f>
        <v>0</v>
      </c>
      <c r="I19" s="72">
        <f t="shared" si="0"/>
        <v>0</v>
      </c>
      <c r="J19" s="72">
        <f t="shared" si="2"/>
        <v>0</v>
      </c>
      <c r="K19" s="84"/>
      <c r="L19" s="84"/>
      <c r="M19" s="84"/>
      <c r="N19" s="84"/>
      <c r="O19" s="73">
        <f>'Spaghetti-Before'!O19</f>
        <v>0</v>
      </c>
      <c r="P19" s="101">
        <f>'Spaghetti-Before'!P19</f>
        <v>0</v>
      </c>
      <c r="Q19" s="72">
        <f>'Spaghetti-Before'!Q19</f>
        <v>0</v>
      </c>
      <c r="R19" s="72">
        <f>'Spaghetti-Before'!R19</f>
        <v>0</v>
      </c>
      <c r="S19" s="72">
        <f t="shared" si="1"/>
        <v>0</v>
      </c>
      <c r="T19" s="72">
        <f t="shared" si="3"/>
        <v>0</v>
      </c>
      <c r="U19" s="121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</row>
    <row r="20" spans="1:52" ht="17.399999999999999">
      <c r="A20" s="136">
        <v>6</v>
      </c>
      <c r="B20" s="139" t="s">
        <v>87</v>
      </c>
      <c r="C20" s="139" t="s">
        <v>88</v>
      </c>
      <c r="D20" s="71" t="s">
        <v>90</v>
      </c>
      <c r="E20" s="73">
        <f>'Spaghetti-Before'!E20</f>
        <v>0</v>
      </c>
      <c r="F20" s="101">
        <f>'Spaghetti-Before'!F20</f>
        <v>0</v>
      </c>
      <c r="G20" s="72">
        <f>'Spaghetti-Before'!G20</f>
        <v>0</v>
      </c>
      <c r="H20" s="72">
        <f>'Spaghetti-Before'!H20</f>
        <v>0</v>
      </c>
      <c r="I20" s="72">
        <f t="shared" si="0"/>
        <v>0</v>
      </c>
      <c r="J20" s="72">
        <f t="shared" si="2"/>
        <v>0</v>
      </c>
      <c r="K20" s="84"/>
      <c r="L20" s="84"/>
      <c r="M20" s="84"/>
      <c r="N20" s="84"/>
      <c r="O20" s="73">
        <f>'Spaghetti-Before'!O20</f>
        <v>0</v>
      </c>
      <c r="P20" s="101">
        <f>'Spaghetti-Before'!P20</f>
        <v>0</v>
      </c>
      <c r="Q20" s="72">
        <f>'Spaghetti-Before'!Q20</f>
        <v>0</v>
      </c>
      <c r="R20" s="72">
        <f>'Spaghetti-Before'!R20</f>
        <v>0</v>
      </c>
      <c r="S20" s="72">
        <f t="shared" si="1"/>
        <v>0</v>
      </c>
      <c r="T20" s="72">
        <f t="shared" si="3"/>
        <v>0</v>
      </c>
      <c r="U20" s="121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</row>
    <row r="21" spans="1:52" ht="17.399999999999999">
      <c r="A21" s="137"/>
      <c r="B21" s="137"/>
      <c r="C21" s="140"/>
      <c r="D21" s="71" t="s">
        <v>91</v>
      </c>
      <c r="E21" s="73">
        <f>'Spaghetti-Before'!E21</f>
        <v>0</v>
      </c>
      <c r="F21" s="101">
        <f>'Spaghetti-Before'!F21</f>
        <v>0</v>
      </c>
      <c r="G21" s="72">
        <f>'Spaghetti-Before'!G21</f>
        <v>0</v>
      </c>
      <c r="H21" s="72">
        <f>'Spaghetti-Before'!H21</f>
        <v>0</v>
      </c>
      <c r="I21" s="72">
        <f t="shared" si="0"/>
        <v>0</v>
      </c>
      <c r="J21" s="72">
        <f t="shared" si="2"/>
        <v>0</v>
      </c>
      <c r="K21" s="84"/>
      <c r="L21" s="84"/>
      <c r="M21" s="84"/>
      <c r="N21" s="84"/>
      <c r="O21" s="73">
        <f>'Spaghetti-Before'!O21</f>
        <v>0</v>
      </c>
      <c r="P21" s="101">
        <f>'Spaghetti-Before'!P21</f>
        <v>0</v>
      </c>
      <c r="Q21" s="72">
        <f>'Spaghetti-Before'!Q21</f>
        <v>0</v>
      </c>
      <c r="R21" s="72">
        <f>'Spaghetti-Before'!R21</f>
        <v>0</v>
      </c>
      <c r="S21" s="72">
        <f t="shared" si="1"/>
        <v>0</v>
      </c>
      <c r="T21" s="72">
        <f t="shared" si="3"/>
        <v>0</v>
      </c>
      <c r="U21" s="121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</row>
    <row r="22" spans="1:52" ht="17.399999999999999">
      <c r="A22" s="138"/>
      <c r="B22" s="138"/>
      <c r="C22" s="141"/>
      <c r="D22" s="71" t="s">
        <v>102</v>
      </c>
      <c r="E22" s="73">
        <f>'Spaghetti-Before'!E22</f>
        <v>0</v>
      </c>
      <c r="F22" s="101">
        <f>'Spaghetti-Before'!F22</f>
        <v>0</v>
      </c>
      <c r="G22" s="72">
        <f>'Spaghetti-Before'!G22</f>
        <v>0</v>
      </c>
      <c r="H22" s="72">
        <f>'Spaghetti-Before'!H22</f>
        <v>0</v>
      </c>
      <c r="I22" s="72">
        <f t="shared" si="0"/>
        <v>0</v>
      </c>
      <c r="J22" s="72">
        <f t="shared" si="2"/>
        <v>0</v>
      </c>
      <c r="K22" s="84"/>
      <c r="L22" s="84"/>
      <c r="M22" s="84"/>
      <c r="N22" s="84"/>
      <c r="O22" s="73">
        <f>'Spaghetti-Before'!O22</f>
        <v>0</v>
      </c>
      <c r="P22" s="101">
        <f>'Spaghetti-Before'!P22</f>
        <v>0</v>
      </c>
      <c r="Q22" s="72">
        <f>'Spaghetti-Before'!Q22</f>
        <v>0</v>
      </c>
      <c r="R22" s="72">
        <f>'Spaghetti-Before'!R22</f>
        <v>0</v>
      </c>
      <c r="S22" s="72">
        <f t="shared" si="1"/>
        <v>0</v>
      </c>
      <c r="T22" s="72">
        <f t="shared" si="3"/>
        <v>0</v>
      </c>
      <c r="U22" s="124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</row>
    <row r="23" spans="1:52" s="79" customFormat="1" ht="24.6">
      <c r="A23" s="144" t="s">
        <v>63</v>
      </c>
      <c r="B23" s="145"/>
      <c r="C23" s="145"/>
      <c r="D23" s="146"/>
      <c r="E23" s="77">
        <f>'Spaghetti-Before'!E23</f>
        <v>0</v>
      </c>
      <c r="F23" s="102">
        <f>'Spaghetti-Before'!F23</f>
        <v>0</v>
      </c>
      <c r="G23" s="78">
        <f>'Spaghetti-Before'!G23</f>
        <v>0</v>
      </c>
      <c r="H23" s="81">
        <f>'Spaghetti-Before'!H23</f>
        <v>0</v>
      </c>
      <c r="I23" s="81"/>
      <c r="J23" s="102">
        <f>J22</f>
        <v>0</v>
      </c>
      <c r="K23" s="78"/>
      <c r="L23" s="78"/>
      <c r="M23" s="78"/>
      <c r="N23" s="78"/>
      <c r="O23" s="77">
        <f>'Spaghetti-Before'!O23</f>
        <v>0</v>
      </c>
      <c r="P23" s="102">
        <f>'Spaghetti-Before'!P23</f>
        <v>0</v>
      </c>
      <c r="Q23" s="78">
        <f>'Spaghetti-Before'!Q23</f>
        <v>0</v>
      </c>
      <c r="R23" s="81">
        <f>'Spaghetti-Before'!R23</f>
        <v>0</v>
      </c>
      <c r="S23" s="81"/>
      <c r="T23" s="102">
        <f>T22</f>
        <v>0</v>
      </c>
      <c r="U23" s="142">
        <f>J23</f>
        <v>0</v>
      </c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</row>
    <row r="24" spans="1:52">
      <c r="A24" s="49" t="s">
        <v>62</v>
      </c>
      <c r="B24" s="46" t="s">
        <v>66</v>
      </c>
    </row>
    <row r="25" spans="1:52">
      <c r="A25" s="48" t="s">
        <v>61</v>
      </c>
      <c r="B25" s="46" t="s">
        <v>67</v>
      </c>
    </row>
    <row r="26" spans="1:52">
      <c r="A26" s="47" t="s">
        <v>62</v>
      </c>
      <c r="B26" s="46" t="s">
        <v>68</v>
      </c>
    </row>
    <row r="27" spans="1:52"/>
    <row r="28" spans="1:52"/>
  </sheetData>
  <mergeCells count="39">
    <mergeCell ref="AL1:AP2"/>
    <mergeCell ref="V2:Y3"/>
    <mergeCell ref="Z2:AG2"/>
    <mergeCell ref="D1:J1"/>
    <mergeCell ref="O1:U1"/>
    <mergeCell ref="K1:N1"/>
    <mergeCell ref="A2:D3"/>
    <mergeCell ref="A1:C1"/>
    <mergeCell ref="V1:Y1"/>
    <mergeCell ref="Z1:AG1"/>
    <mergeCell ref="AH1:AK2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  <mergeCell ref="A23:D23"/>
    <mergeCell ref="U23:AZ23"/>
    <mergeCell ref="E2:J2"/>
    <mergeCell ref="K2:N2"/>
    <mergeCell ref="O2:U2"/>
    <mergeCell ref="E3:J3"/>
    <mergeCell ref="K3:N3"/>
    <mergeCell ref="O3:U3"/>
    <mergeCell ref="U4:AZ4"/>
    <mergeCell ref="A5:A7"/>
    <mergeCell ref="B5:B7"/>
    <mergeCell ref="C5:C7"/>
    <mergeCell ref="U5:AZ22"/>
    <mergeCell ref="A8:A10"/>
    <mergeCell ref="B8:B10"/>
    <mergeCell ref="C8:C10"/>
  </mergeCells>
  <conditionalFormatting sqref="U5">
    <cfRule type="containsText" dxfId="2" priority="1" operator="containsText" text="S">
      <formula>NOT(ISERROR(SEARCH("S",U5)))</formula>
    </cfRule>
    <cfRule type="containsText" dxfId="1" priority="2" operator="containsText" text="V">
      <formula>NOT(ISERROR(SEARCH("V",U5)))</formula>
    </cfRule>
    <cfRule type="containsText" dxfId="0" priority="3" operator="containsText" text="X">
      <formula>NOT(ISERROR(SEARCH("X",U5)))</formula>
    </cfRule>
  </conditionalFormatting>
  <pageMargins left="0.28000000000000003" right="0.36" top="0.75" bottom="0.75" header="0.3" footer="0.3"/>
  <pageSetup paperSize="9" scale="7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tabColor rgb="FF0070C0"/>
    <pageSetUpPr fitToPage="1"/>
  </sheetPr>
  <dimension ref="A1:E12"/>
  <sheetViews>
    <sheetView showGridLines="0" zoomScale="75" workbookViewId="0">
      <selection activeCell="E4" sqref="E4"/>
    </sheetView>
  </sheetViews>
  <sheetFormatPr baseColWidth="10" defaultColWidth="9.109375" defaultRowHeight="16.5" customHeight="1"/>
  <cols>
    <col min="1" max="1" width="62.109375" style="1" customWidth="1"/>
    <col min="2" max="2" width="32.6640625" style="1" bestFit="1" customWidth="1"/>
    <col min="3" max="3" width="27.6640625" style="1" customWidth="1"/>
    <col min="4" max="4" width="39.88671875" style="1" customWidth="1"/>
    <col min="5" max="5" width="44.5546875" style="1" customWidth="1"/>
    <col min="6" max="7" width="8" style="1" customWidth="1"/>
    <col min="8" max="8" width="24.44140625" style="1" customWidth="1"/>
    <col min="9" max="11" width="8" style="1" customWidth="1"/>
    <col min="12" max="16384" width="9.109375" style="1"/>
  </cols>
  <sheetData>
    <row r="1" spans="1:5" ht="32.1" customHeight="1" thickTop="1">
      <c r="A1" s="89" t="s">
        <v>113</v>
      </c>
      <c r="B1" s="90"/>
      <c r="C1" s="90"/>
      <c r="D1" s="91" t="s">
        <v>26</v>
      </c>
      <c r="E1" s="92"/>
    </row>
    <row r="2" spans="1:5" s="9" customFormat="1" ht="32.1" customHeight="1">
      <c r="A2" s="93"/>
      <c r="B2" s="94"/>
      <c r="C2" s="94"/>
      <c r="D2" s="94"/>
      <c r="E2" s="95"/>
    </row>
    <row r="3" spans="1:5" s="9" customFormat="1" ht="32.1" customHeight="1">
      <c r="A3" s="96" t="s">
        <v>24</v>
      </c>
      <c r="B3" s="97"/>
      <c r="C3" s="98" t="s">
        <v>25</v>
      </c>
      <c r="D3" s="97"/>
      <c r="E3" s="95"/>
    </row>
    <row r="4" spans="1:5" s="9" customFormat="1" ht="16.5" customHeight="1">
      <c r="A4" s="85"/>
      <c r="B4" s="87"/>
      <c r="C4" s="87"/>
      <c r="D4" s="87"/>
      <c r="E4" s="86"/>
    </row>
    <row r="5" spans="1:5" s="9" customFormat="1" ht="36" customHeight="1">
      <c r="A5" s="88"/>
      <c r="B5" s="61" t="s">
        <v>69</v>
      </c>
      <c r="C5" s="61" t="s">
        <v>70</v>
      </c>
      <c r="D5" s="61" t="s">
        <v>71</v>
      </c>
      <c r="E5" s="62" t="s">
        <v>96</v>
      </c>
    </row>
    <row r="6" spans="1:5" ht="66" customHeight="1">
      <c r="A6" s="55" t="s">
        <v>114</v>
      </c>
      <c r="B6" s="56">
        <f>'Spaghetti-After'!J23</f>
        <v>0</v>
      </c>
      <c r="C6" s="56">
        <f>'Spaghetti-After'!T23</f>
        <v>0</v>
      </c>
      <c r="D6" s="100">
        <f>C6-B6</f>
        <v>0</v>
      </c>
      <c r="E6" s="99" t="e">
        <f>(-1)*D6/B6</f>
        <v>#DIV/0!</v>
      </c>
    </row>
    <row r="7" spans="1:5" ht="66" hidden="1" customHeight="1">
      <c r="A7" s="54" t="s">
        <v>64</v>
      </c>
      <c r="B7" s="50" t="e">
        <f>#REF!</f>
        <v>#REF!</v>
      </c>
      <c r="C7" s="50" t="e">
        <f>#REF!</f>
        <v>#REF!</v>
      </c>
      <c r="D7" s="51" t="e">
        <f>C7-B7</f>
        <v>#REF!</v>
      </c>
      <c r="E7" s="52">
        <v>179</v>
      </c>
    </row>
    <row r="8" spans="1:5" ht="66" hidden="1" customHeight="1">
      <c r="A8" s="54" t="s">
        <v>65</v>
      </c>
      <c r="B8" s="50" t="e">
        <f>B6+B7</f>
        <v>#REF!</v>
      </c>
      <c r="C8" s="50" t="e">
        <f>C6+C7</f>
        <v>#REF!</v>
      </c>
      <c r="D8" s="51" t="e">
        <f>D6+D7</f>
        <v>#REF!</v>
      </c>
      <c r="E8" s="53" t="e">
        <f>D8/B8</f>
        <v>#REF!</v>
      </c>
    </row>
    <row r="9" spans="1:5" ht="66" customHeight="1">
      <c r="A9" s="57" t="s">
        <v>115</v>
      </c>
      <c r="B9" s="58">
        <v>340</v>
      </c>
      <c r="C9" s="58">
        <v>340</v>
      </c>
      <c r="D9" s="59">
        <f>C9-B9</f>
        <v>0</v>
      </c>
      <c r="E9" s="60">
        <f>D9/B9</f>
        <v>0</v>
      </c>
    </row>
    <row r="10" spans="1:5" ht="66" customHeight="1">
      <c r="A10" s="55" t="s">
        <v>116</v>
      </c>
      <c r="B10" s="70">
        <f>B9*B6/60</f>
        <v>0</v>
      </c>
      <c r="C10" s="70">
        <f>C9*C6/60</f>
        <v>0</v>
      </c>
      <c r="D10" s="100">
        <f>C10-B10</f>
        <v>0</v>
      </c>
      <c r="E10" s="99" t="e">
        <f>(-1)*D10/B10</f>
        <v>#DIV/0!</v>
      </c>
    </row>
    <row r="11" spans="1:5" ht="66" customHeight="1">
      <c r="A11" s="57" t="s">
        <v>81</v>
      </c>
      <c r="B11" s="58">
        <v>444</v>
      </c>
      <c r="C11" s="58">
        <v>444</v>
      </c>
      <c r="D11" s="59">
        <f>C11-B11</f>
        <v>0</v>
      </c>
      <c r="E11" s="60">
        <f>D11/B11</f>
        <v>0</v>
      </c>
    </row>
    <row r="12" spans="1:5" ht="66" customHeight="1">
      <c r="A12" s="55" t="s">
        <v>80</v>
      </c>
      <c r="B12" s="56">
        <f>B11*B10</f>
        <v>0</v>
      </c>
      <c r="C12" s="56">
        <f>C11*C10</f>
        <v>0</v>
      </c>
      <c r="D12" s="100">
        <f>B12-C12</f>
        <v>0</v>
      </c>
      <c r="E12" s="99" t="e">
        <f>D12/B12</f>
        <v>#DIV/0!</v>
      </c>
    </row>
  </sheetData>
  <printOptions horizontalCentered="1" verticalCentered="1"/>
  <pageMargins left="0.5" right="0.5" top="0.5" bottom="0.5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Set-Up Form Example</vt:lpstr>
      <vt:lpstr>Instructions</vt:lpstr>
      <vt:lpstr>Spaghetti-Before</vt:lpstr>
      <vt:lpstr>Spaghetti-After</vt:lpstr>
      <vt:lpstr>Summary Results</vt:lpstr>
    </vt:vector>
  </TitlesOfParts>
  <Company>Danaher Business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Grabinski</dc:creator>
  <cp:lastModifiedBy>Ngov Hien Neguyen</cp:lastModifiedBy>
  <cp:lastPrinted>2017-07-19T08:05:01Z</cp:lastPrinted>
  <dcterms:created xsi:type="dcterms:W3CDTF">1998-04-03T14:36:05Z</dcterms:created>
  <dcterms:modified xsi:type="dcterms:W3CDTF">2022-11-09T14:59:11Z</dcterms:modified>
</cp:coreProperties>
</file>